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20" windowHeight="8835" activeTab="3"/>
  </bookViews>
  <sheets>
    <sheet name="Zad1" sheetId="1" r:id="rId1"/>
    <sheet name="Zad2" sheetId="2" r:id="rId2"/>
    <sheet name="Zad3" sheetId="3" r:id="rId3"/>
    <sheet name="Zad4" sheetId="7" r:id="rId4"/>
    <sheet name="Kursy i wskaźniki" sheetId="8" r:id="rId5"/>
  </sheets>
  <calcPr calcId="124519"/>
</workbook>
</file>

<file path=xl/calcChain.xml><?xml version="1.0" encoding="utf-8"?>
<calcChain xmlns="http://schemas.openxmlformats.org/spreadsheetml/2006/main">
  <c r="K6" i="3"/>
  <c r="K7"/>
  <c r="K8"/>
  <c r="K5"/>
  <c r="J5"/>
  <c r="J6"/>
  <c r="J7"/>
  <c r="J8"/>
  <c r="J4"/>
  <c r="I5"/>
  <c r="I6"/>
  <c r="I7"/>
  <c r="I8"/>
  <c r="K4"/>
  <c r="I4"/>
  <c r="Q14" i="7"/>
  <c r="G5" i="3"/>
  <c r="G6"/>
  <c r="H6" s="1"/>
  <c r="G7"/>
  <c r="G8"/>
  <c r="H8" s="1"/>
  <c r="G4"/>
  <c r="H5"/>
  <c r="H7"/>
  <c r="H4"/>
  <c r="O15" i="7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14"/>
  <c r="D9" i="3"/>
  <c r="C17" i="2"/>
  <c r="C18"/>
  <c r="C19"/>
  <c r="C20"/>
  <c r="C21"/>
  <c r="C16"/>
  <c r="J4"/>
  <c r="J5"/>
  <c r="J6"/>
  <c r="J7"/>
  <c r="J8"/>
  <c r="J3"/>
  <c r="E4"/>
  <c r="E5"/>
  <c r="E6"/>
  <c r="E7"/>
  <c r="E8"/>
  <c r="E3"/>
  <c r="M24" i="1"/>
  <c r="L24"/>
  <c r="K24"/>
  <c r="J24"/>
  <c r="I24"/>
  <c r="H24"/>
  <c r="G24"/>
  <c r="F24"/>
  <c r="E24"/>
  <c r="D24"/>
  <c r="C24"/>
  <c r="B24"/>
  <c r="L9"/>
  <c r="K9"/>
  <c r="J9"/>
  <c r="I9"/>
  <c r="H9"/>
  <c r="G9"/>
  <c r="M9"/>
  <c r="F9"/>
  <c r="E9"/>
  <c r="D9"/>
  <c r="C9"/>
  <c r="B9"/>
</calcChain>
</file>

<file path=xl/sharedStrings.xml><?xml version="1.0" encoding="utf-8"?>
<sst xmlns="http://schemas.openxmlformats.org/spreadsheetml/2006/main" count="224" uniqueCount="158">
  <si>
    <t>Nazwa klienta</t>
  </si>
  <si>
    <t>Ponzio</t>
  </si>
  <si>
    <t>PKN OLREN</t>
  </si>
  <si>
    <t>OBI</t>
  </si>
  <si>
    <t>Galeria WISŁA</t>
  </si>
  <si>
    <t>Urząd Miasta Płock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</si>
  <si>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</si>
  <si>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</si>
  <si>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</si>
  <si>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</si>
  <si>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</si>
  <si>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</si>
  <si>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</si>
  <si>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</si>
  <si>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</si>
  <si>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</si>
  <si>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</si>
  <si>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</si>
  <si>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</si>
  <si>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Prognoza na 2010</t>
  </si>
  <si>
    <t>Media Markt</t>
  </si>
  <si>
    <t>Liczba pojemników</t>
  </si>
  <si>
    <t>Cena za pojemnik</t>
  </si>
  <si>
    <t>Należność</t>
  </si>
  <si>
    <t>Pojemniki 120L</t>
  </si>
  <si>
    <t>Pojemniki 240L</t>
  </si>
  <si>
    <t>RAZEM należności za pojemniki 120L i 240L</t>
  </si>
  <si>
    <t>Warsztat Tadka</t>
  </si>
  <si>
    <t>AUTONAPRAWA Kowalski</t>
  </si>
  <si>
    <t>AUTO S.C.</t>
  </si>
  <si>
    <t>Janusz Tadeusik - auto naprawa</t>
  </si>
  <si>
    <t>Usługi blacharskie - Majewski</t>
  </si>
  <si>
    <t>Kontrahent</t>
  </si>
  <si>
    <t>Ilość zgłoszeń</t>
  </si>
  <si>
    <t>cena za 1 zgłoszenie</t>
  </si>
  <si>
    <t>rabat</t>
  </si>
  <si>
    <t>Wartość brutto</t>
  </si>
  <si>
    <t>Wartość netto</t>
  </si>
  <si>
    <t>Wynagrodzenia 2009</t>
  </si>
  <si>
    <t>Imię</t>
  </si>
  <si>
    <t>Nazwisko</t>
  </si>
  <si>
    <t>Suma</t>
  </si>
  <si>
    <t>Średnia</t>
  </si>
  <si>
    <t>Magdalena</t>
  </si>
  <si>
    <t>Bednarz</t>
  </si>
  <si>
    <t>Monika</t>
  </si>
  <si>
    <t>Wołłejko</t>
  </si>
  <si>
    <t>Danuta</t>
  </si>
  <si>
    <t>Nowacka</t>
  </si>
  <si>
    <t>Sławomir</t>
  </si>
  <si>
    <t>Pietrasiak</t>
  </si>
  <si>
    <t>Anna</t>
  </si>
  <si>
    <t>Nowak</t>
  </si>
  <si>
    <t>Aneta</t>
  </si>
  <si>
    <t>Małecka</t>
  </si>
  <si>
    <t>Sylwia</t>
  </si>
  <si>
    <t>Porębska</t>
  </si>
  <si>
    <t>Cyryl</t>
  </si>
  <si>
    <t>Piotrowki</t>
  </si>
  <si>
    <t>Grzegorz</t>
  </si>
  <si>
    <t>Dutkiewicz</t>
  </si>
  <si>
    <t>Sebastian</t>
  </si>
  <si>
    <t>Krauze</t>
  </si>
  <si>
    <t>Dariusz</t>
  </si>
  <si>
    <t>Jurkiewicz</t>
  </si>
  <si>
    <t>Beata</t>
  </si>
  <si>
    <t>Malinowska</t>
  </si>
  <si>
    <t>Weronika</t>
  </si>
  <si>
    <t>Piechota</t>
  </si>
  <si>
    <t>Alicja</t>
  </si>
  <si>
    <t>Joanna</t>
  </si>
  <si>
    <t>Zybert</t>
  </si>
  <si>
    <t>Wojciech</t>
  </si>
  <si>
    <t>Śpiewak</t>
  </si>
  <si>
    <t>Eryk</t>
  </si>
  <si>
    <t>Bolkowski</t>
  </si>
  <si>
    <t>Krystyna</t>
  </si>
  <si>
    <t>Drozd</t>
  </si>
  <si>
    <t>Walicka</t>
  </si>
  <si>
    <t>Artur</t>
  </si>
  <si>
    <t>Małek</t>
  </si>
  <si>
    <t>Bartłomiej</t>
  </si>
  <si>
    <t>Małecki</t>
  </si>
  <si>
    <t>Bogdan</t>
  </si>
  <si>
    <t>Kownacki</t>
  </si>
  <si>
    <t>Iwona</t>
  </si>
  <si>
    <t>Palińska</t>
  </si>
  <si>
    <t>Cezary</t>
  </si>
  <si>
    <t>Pawłowski</t>
  </si>
  <si>
    <t>Barbara</t>
  </si>
  <si>
    <t>Stępień</t>
  </si>
  <si>
    <t>Jacek</t>
  </si>
  <si>
    <t>Paduch</t>
  </si>
  <si>
    <t>Igor</t>
  </si>
  <si>
    <t>Palacz</t>
  </si>
  <si>
    <t>Renata</t>
  </si>
  <si>
    <t>Chmara</t>
  </si>
  <si>
    <t>Celina</t>
  </si>
  <si>
    <t>Miłosz</t>
  </si>
  <si>
    <t>Dominik</t>
  </si>
  <si>
    <t>Kozerski</t>
  </si>
  <si>
    <t>Henryk</t>
  </si>
  <si>
    <t>Dominika</t>
  </si>
  <si>
    <t>Halina</t>
  </si>
  <si>
    <t>Dembowska</t>
  </si>
  <si>
    <t>Arkadiusz</t>
  </si>
  <si>
    <t>Głowacki</t>
  </si>
  <si>
    <t>Ernst</t>
  </si>
  <si>
    <t>Dąbrowski</t>
  </si>
  <si>
    <t>Remigiusz</t>
  </si>
  <si>
    <t>Chudziński</t>
  </si>
  <si>
    <t>Janina</t>
  </si>
  <si>
    <t>Wojtoń</t>
  </si>
  <si>
    <t>Grażyna</t>
  </si>
  <si>
    <t>Deroń</t>
  </si>
  <si>
    <t>Baltazar</t>
  </si>
  <si>
    <t>Sokołowski</t>
  </si>
  <si>
    <t>Filip</t>
  </si>
  <si>
    <t>Nowakowski</t>
  </si>
  <si>
    <t>Ewelina</t>
  </si>
  <si>
    <t>Bieniek</t>
  </si>
  <si>
    <t>Tomasz</t>
  </si>
  <si>
    <t>Żarnecki</t>
  </si>
  <si>
    <t>Ilona</t>
  </si>
  <si>
    <t>Polak</t>
  </si>
  <si>
    <t>Kownacka</t>
  </si>
  <si>
    <t>Dorota</t>
  </si>
  <si>
    <t>Kamińska</t>
  </si>
  <si>
    <t>Aldona</t>
  </si>
  <si>
    <t>Zielińska</t>
  </si>
  <si>
    <t>Piotr</t>
  </si>
  <si>
    <t>Pilecki</t>
  </si>
  <si>
    <t>Starka</t>
  </si>
  <si>
    <t>Damian</t>
  </si>
  <si>
    <t>Kamiński</t>
  </si>
  <si>
    <t>Kamil</t>
  </si>
  <si>
    <t>Zarębski</t>
  </si>
  <si>
    <t>Maliniak</t>
  </si>
  <si>
    <t>Witold</t>
  </si>
  <si>
    <t>Ćwiek</t>
  </si>
  <si>
    <t>Paweł</t>
  </si>
  <si>
    <t>Jurek</t>
  </si>
  <si>
    <t>Katarzyna</t>
  </si>
  <si>
    <t>Karolak</t>
  </si>
  <si>
    <t>Juracka</t>
  </si>
  <si>
    <t>Tymoteusz</t>
  </si>
  <si>
    <t>Żak</t>
  </si>
  <si>
    <t>Kalinowska</t>
  </si>
  <si>
    <t>Marek</t>
  </si>
  <si>
    <t>Barański</t>
  </si>
  <si>
    <t>Euro</t>
  </si>
  <si>
    <t>USD</t>
  </si>
  <si>
    <t>CHF</t>
  </si>
  <si>
    <t>Premia</t>
  </si>
  <si>
    <t>Premia od sumy zarobków</t>
  </si>
  <si>
    <t>Premia w CHF</t>
  </si>
  <si>
    <t>wartość netto</t>
  </si>
  <si>
    <t>neto z rabatem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</si>
</sst>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3" xfId="0" applyNumberFormat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0" fillId="0" borderId="5" xfId="0" applyBorder="1"/>
    <xf numFmtId="0" fontId="0" fillId="0" borderId="6" xfId="0" applyBorder="1"/>
    <xf numFmtId="9" fontId="0" fillId="0" borderId="6" xfId="0" applyNumberFormat="1" applyBorder="1"/>
    <xf numFmtId="0" fontId="2" fillId="2" borderId="2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0" fillId="4" borderId="0" xfId="0" applyFill="1"/>
    <xf numFmtId="0" fontId="4" fillId="0" borderId="0" xfId="0" applyFont="1"/>
    <xf numFmtId="9" fontId="4" fillId="0" borderId="0" xfId="0" applyNumberFormat="1" applyFont="1"/>
    <xf numFmtId="0" fontId="0" fillId="4" borderId="0" xfId="0" applyFont="1" applyFill="1"/>
    <xf numFmtId="0" fontId="2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44" fontId="0" fillId="2" borderId="0" xfId="0" applyNumberFormat="1" applyFill="1"/>
    <xf numFmtId="2" fontId="0" fillId="0" borderId="4" xfId="0" applyNumberFormat="1" applyBorder="1"/>
    <xf numFmtId="0" fontId="5" fillId="0" borderId="0" xfId="0" applyFont="1"/>
    <xf numFmtId="1" fontId="0" fillId="0" borderId="4" xfId="0" applyNumberForma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9</xdr:row>
      <xdr:rowOff>95250</xdr:rowOff>
    </xdr:from>
    <xdr:to>
      <xdr:col>8</xdr:col>
      <xdr:colOff>542925</xdr:colOff>
      <xdr:row>14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895600" y="1552575"/>
          <a:ext cx="512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 powyższych zestawieniach należy podliczyć sumy przychodów od kluczowych klientów w poszczególnych miesiącach</a:t>
          </a:r>
        </a:p>
      </xdr:txBody>
    </xdr:sp>
    <xdr:clientData/>
  </xdr:twoCellAnchor>
  <xdr:twoCellAnchor>
    <xdr:from>
      <xdr:col>3</xdr:col>
      <xdr:colOff>133350</xdr:colOff>
      <xdr:row>25</xdr:row>
      <xdr:rowOff>142875</xdr:rowOff>
    </xdr:from>
    <xdr:to>
      <xdr:col>8</xdr:col>
      <xdr:colOff>781050</xdr:colOff>
      <xdr:row>30</xdr:row>
      <xdr:rowOff>57150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133725" y="4191000"/>
          <a:ext cx="512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 powyższych zestawieniach należy podliczyć sumy przychodów od klientów w poszczególnych miesiącach ale </a:t>
          </a:r>
          <a:r>
            <a:rPr lang="pl-PL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bez Urzędu Miasta!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13</xdr:row>
      <xdr:rowOff>457200</xdr:rowOff>
    </xdr:from>
    <xdr:to>
      <xdr:col>10</xdr:col>
      <xdr:colOff>142875</xdr:colOff>
      <xdr:row>22</xdr:row>
      <xdr:rowOff>9525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3543300" y="2886075"/>
          <a:ext cx="4800600" cy="1333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 tabelach z żółtym tytułem należy wyliczyć należności od klientów wg wzoru Liczba pojemników * Cena</a:t>
          </a:r>
        </a:p>
        <a:p>
          <a:pPr algn="l" rtl="0">
            <a:defRPr sz="1000"/>
          </a:pPr>
          <a:endParaRPr lang="pl-P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 tabeli z zielonym tytułem należy zrobić podsumowanie należności od poszczególnych klientów z żółtych tabel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18</xdr:row>
      <xdr:rowOff>114300</xdr:rowOff>
    </xdr:from>
    <xdr:to>
      <xdr:col>11</xdr:col>
      <xdr:colOff>285750</xdr:colOff>
      <xdr:row>24</xdr:row>
      <xdr:rowOff>114300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1762125" y="3048000"/>
          <a:ext cx="6286500" cy="97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 powyższej tabeli należy:</a:t>
          </a:r>
        </a:p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- w komórce D9 podsumować ilość zgłoszeń</a:t>
          </a:r>
        </a:p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- policzyć Wartość netto wg wzoru ilość x cena </a:t>
          </a:r>
          <a:r>
            <a:rPr lang="pl-PL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uwzględniając rabat</a:t>
          </a:r>
        </a:p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- policzyć Wartość brutto wg wzoru Wartość netto + 22% podatku od wartości netto</a:t>
          </a:r>
        </a:p>
        <a:p>
          <a:pPr algn="l" rtl="0">
            <a:defRPr sz="1000"/>
          </a:pPr>
          <a:endParaRPr lang="pl-P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152400</xdr:rowOff>
    </xdr:from>
    <xdr:to>
      <xdr:col>15</xdr:col>
      <xdr:colOff>447675</xdr:colOff>
      <xdr:row>6</xdr:row>
      <xdr:rowOff>66675</xdr:rowOff>
    </xdr:to>
    <xdr:sp macro="" textlink="">
      <xdr:nvSpPr>
        <xdr:cNvPr id="2" name="pole tekstowe 1"/>
        <xdr:cNvSpPr txBox="1"/>
      </xdr:nvSpPr>
      <xdr:spPr>
        <a:xfrm>
          <a:off x="1323975" y="152400"/>
          <a:ext cx="8267700" cy="885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kolumnie </a:t>
          </a:r>
          <a:r>
            <a:rPr lang="pl-PL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Suma</a:t>
          </a:r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należy wyliczyć sumę wynagrodzeń dla poszczególnych osób</a:t>
          </a:r>
          <a:endParaRPr lang="pl-PL" b="0">
            <a:effectLst/>
          </a:endParaRPr>
        </a:p>
        <a:p>
          <a:pPr rtl="0"/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kolumnie </a:t>
          </a:r>
          <a:r>
            <a:rPr lang="pl-PL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Średnia</a:t>
          </a:r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należy wyliczyć średnie zarobki poszczególnych osób</a:t>
          </a:r>
          <a:endParaRPr lang="pl-PL" b="0">
            <a:effectLst/>
          </a:endParaRPr>
        </a:p>
        <a:p>
          <a:r>
            <a:rPr lang="pl-PL" sz="1100"/>
            <a:t>W kolumnie </a:t>
          </a:r>
          <a:r>
            <a:rPr lang="pl-PL" sz="1100" b="1"/>
            <a:t>Premia od sumy zarobków </a:t>
          </a:r>
          <a:r>
            <a:rPr lang="pl-PL" sz="1100"/>
            <a:t>policz premię </a:t>
          </a:r>
          <a:r>
            <a:rPr lang="pl-PL" sz="1100" baseline="0"/>
            <a:t> korzystając ze stawki znajdującej się w arkuszu </a:t>
          </a:r>
          <a:r>
            <a:rPr lang="pl-PL" sz="1100" b="1" baseline="0"/>
            <a:t>Kursy i wskaźniki</a:t>
          </a:r>
          <a:r>
            <a:rPr lang="pl-PL" sz="1100" b="0" baseline="0"/>
            <a:t> </a:t>
          </a:r>
        </a:p>
        <a:p>
          <a:r>
            <a:rPr lang="pl-PL" sz="1100" b="0" baseline="0"/>
            <a:t>W kolumnie </a:t>
          </a:r>
          <a:r>
            <a:rPr lang="pl-PL" sz="1100" b="1" baseline="0"/>
            <a:t>Premia w CHF</a:t>
          </a:r>
          <a:r>
            <a:rPr lang="pl-PL" sz="1100" b="0" baseline="0"/>
            <a:t> należy przeliczyć premię na franki korzystając z kursu znajdującego się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arkuszu </a:t>
          </a:r>
          <a:r>
            <a:rPr lang="pl-PL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Kursy i wskaźniki</a:t>
          </a: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l-P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M25" sqref="M25"/>
    </sheetView>
  </sheetViews>
  <sheetFormatPr defaultRowHeight="12.75"/>
  <cols>
    <col min="1" max="1" width="18.140625" customWidth="1"/>
    <col min="2" max="12" width="13.42578125" bestFit="1" customWidth="1"/>
    <col min="13" max="13" width="15" bestFit="1" customWidth="1"/>
  </cols>
  <sheetData>
    <row r="1" spans="1:13">
      <c r="A1" s="6"/>
      <c r="B1" s="28">
        <v>2009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>
      <c r="A2" s="6"/>
      <c r="B2" s="5" t="s">
        <v>6</v>
      </c>
      <c r="C2" s="5" t="s">
        <v>7</v>
      </c>
      <c r="D2" s="5" t="s">
        <v>8</v>
      </c>
      <c r="E2" s="5" t="s">
        <v>9</v>
      </c>
      <c r="F2" s="5" t="s">
        <v>10</v>
      </c>
      <c r="G2" s="5" t="s">
        <v>11</v>
      </c>
      <c r="H2" s="5" t="s">
        <v>12</v>
      </c>
      <c r="I2" s="5" t="s">
        <v>13</v>
      </c>
      <c r="J2" s="5" t="s">
        <v>14</v>
      </c>
      <c r="K2" s="5" t="s">
        <v>15</v>
      </c>
      <c r="L2" s="5" t="s">
        <v>16</v>
      </c>
      <c r="M2" s="5" t="s">
        <v>17</v>
      </c>
    </row>
    <row r="3" spans="1:13">
      <c r="A3" s="3" t="s">
        <v>20</v>
      </c>
      <c r="B3" s="2">
        <v>43174.674797973494</v>
      </c>
      <c r="C3" s="2">
        <v>162582.62988913365</v>
      </c>
      <c r="D3" s="2">
        <v>81395.529403046981</v>
      </c>
      <c r="E3" s="2">
        <v>68764.694781693397</v>
      </c>
      <c r="F3" s="2">
        <v>86508.631514878391</v>
      </c>
      <c r="G3" s="2">
        <v>62192.445657695534</v>
      </c>
      <c r="H3" s="2">
        <v>24005.02300529756</v>
      </c>
      <c r="I3" s="2">
        <v>167369.60124045078</v>
      </c>
      <c r="J3" s="2">
        <v>86829.922198061191</v>
      </c>
      <c r="K3" s="2">
        <v>174652.66329954172</v>
      </c>
      <c r="L3" s="2">
        <v>197956.06267817988</v>
      </c>
      <c r="M3" s="2">
        <v>187016.84922028577</v>
      </c>
    </row>
    <row r="4" spans="1:13">
      <c r="A4" s="3" t="s">
        <v>1</v>
      </c>
      <c r="B4" s="2">
        <v>113962.93777634033</v>
      </c>
      <c r="C4" s="2">
        <v>25939.105801196325</v>
      </c>
      <c r="D4" s="2">
        <v>163354.32867689934</v>
      </c>
      <c r="E4" s="2">
        <v>132867.85687120969</v>
      </c>
      <c r="F4" s="2">
        <v>166492.28950955992</v>
      </c>
      <c r="G4" s="2">
        <v>184342.87222147963</v>
      </c>
      <c r="H4" s="2">
        <v>158466.52163234522</v>
      </c>
      <c r="I4" s="2">
        <v>172007.98662488881</v>
      </c>
      <c r="J4" s="2">
        <v>38817.84006051805</v>
      </c>
      <c r="K4" s="2">
        <v>23868.30479455601</v>
      </c>
      <c r="L4" s="2">
        <v>152063.28227533528</v>
      </c>
      <c r="M4" s="2">
        <v>91344.827745963077</v>
      </c>
    </row>
    <row r="5" spans="1:13">
      <c r="A5" s="3" t="s">
        <v>2</v>
      </c>
      <c r="B5" s="2">
        <v>87752.43060444422</v>
      </c>
      <c r="C5" s="2">
        <v>30609.074456617142</v>
      </c>
      <c r="D5" s="2">
        <v>96319.761556269179</v>
      </c>
      <c r="E5" s="2">
        <v>168236.20689905714</v>
      </c>
      <c r="F5" s="2">
        <v>93859.78441495588</v>
      </c>
      <c r="G5" s="2">
        <v>33393.010507384439</v>
      </c>
      <c r="H5" s="2">
        <v>23253.964758057336</v>
      </c>
      <c r="I5" s="2">
        <v>188492.76337453412</v>
      </c>
      <c r="J5" s="2">
        <v>187731.33486860368</v>
      </c>
      <c r="K5" s="2">
        <v>24623.236732735306</v>
      </c>
      <c r="L5" s="2">
        <v>52510.520284125792</v>
      </c>
      <c r="M5" s="2">
        <v>196859.8007462658</v>
      </c>
    </row>
    <row r="6" spans="1:13">
      <c r="A6" s="3" t="s">
        <v>3</v>
      </c>
      <c r="B6" s="2">
        <v>160966.51817324504</v>
      </c>
      <c r="C6" s="2">
        <v>64356.069324454278</v>
      </c>
      <c r="D6" s="2">
        <v>23029.933165857816</v>
      </c>
      <c r="E6" s="2">
        <v>107118.33379352931</v>
      </c>
      <c r="F6" s="2">
        <v>187706.66464236646</v>
      </c>
      <c r="G6" s="2">
        <v>198409.26072882189</v>
      </c>
      <c r="H6" s="2">
        <v>151561.95983544964</v>
      </c>
      <c r="I6" s="2">
        <v>127287.68821743267</v>
      </c>
      <c r="J6" s="2">
        <v>150953.94920406744</v>
      </c>
      <c r="K6" s="2">
        <v>157538.67948529965</v>
      </c>
      <c r="L6" s="2">
        <v>84460.699909968724</v>
      </c>
      <c r="M6" s="2">
        <v>194949.68437545671</v>
      </c>
    </row>
    <row r="7" spans="1:13">
      <c r="A7" s="3" t="s">
        <v>4</v>
      </c>
      <c r="B7" s="2">
        <v>13318.689083924808</v>
      </c>
      <c r="C7" s="2">
        <v>146743.71167062671</v>
      </c>
      <c r="D7" s="2">
        <v>178304.49565003751</v>
      </c>
      <c r="E7" s="2">
        <v>121285.7314971678</v>
      </c>
      <c r="F7" s="2">
        <v>63687.597484287289</v>
      </c>
      <c r="G7" s="2">
        <v>193656.03143812256</v>
      </c>
      <c r="H7" s="2">
        <v>136415.49637966452</v>
      </c>
      <c r="I7" s="2">
        <v>50213.392721746648</v>
      </c>
      <c r="J7" s="2">
        <v>56856.220094377401</v>
      </c>
      <c r="K7" s="2">
        <v>27023.301326847155</v>
      </c>
      <c r="L7" s="2">
        <v>170178.65070275802</v>
      </c>
      <c r="M7" s="2">
        <v>157973.1592153924</v>
      </c>
    </row>
    <row r="8" spans="1:13">
      <c r="A8" s="3" t="s">
        <v>5</v>
      </c>
      <c r="B8" s="2">
        <v>61491.344147496769</v>
      </c>
      <c r="C8" s="2">
        <v>194776.19790640412</v>
      </c>
      <c r="D8" s="2">
        <v>162096.37662729871</v>
      </c>
      <c r="E8" s="2">
        <v>69776.998337956145</v>
      </c>
      <c r="F8" s="2">
        <v>23782.708083073048</v>
      </c>
      <c r="G8" s="2">
        <v>172275.60440481413</v>
      </c>
      <c r="H8" s="2">
        <v>87117.413715195784</v>
      </c>
      <c r="I8" s="2">
        <v>180457.30740647027</v>
      </c>
      <c r="J8" s="2">
        <v>197544.97771900182</v>
      </c>
      <c r="K8" s="2">
        <v>57864.872178132166</v>
      </c>
      <c r="L8" s="2">
        <v>41172.963337094196</v>
      </c>
      <c r="M8" s="2">
        <v>173440.28647299993</v>
      </c>
    </row>
    <row r="9" spans="1:13">
      <c r="A9" s="4" t="s">
        <v>18</v>
      </c>
      <c r="B9" s="32">
        <f>SUM(B3:B8)</f>
        <v>480666.59458342474</v>
      </c>
      <c r="C9" s="32">
        <f>SUM(C3:C8)</f>
        <v>625006.78904843226</v>
      </c>
      <c r="D9" s="32">
        <f>SUM(D3:D8)</f>
        <v>704500.4250794095</v>
      </c>
      <c r="E9" s="32">
        <f>SUM(E3:E8)</f>
        <v>668049.82218061353</v>
      </c>
      <c r="F9" s="32">
        <f>SUM(F3:F8)</f>
        <v>622037.67564912105</v>
      </c>
      <c r="G9" s="32">
        <f>SUM(G3:G8)</f>
        <v>844269.22495831805</v>
      </c>
      <c r="H9" s="32">
        <f>SUM(H3:H8)</f>
        <v>580820.37932601012</v>
      </c>
      <c r="I9" s="32">
        <f>SUM(I3:I8)</f>
        <v>885828.73958552338</v>
      </c>
      <c r="J9" s="32">
        <f>SUM(J3:J8)</f>
        <v>718734.24414462957</v>
      </c>
      <c r="K9" s="32">
        <f>SUM(K3:K8)</f>
        <v>465571.05781711207</v>
      </c>
      <c r="L9" s="32">
        <f>SUM(L3:L8)</f>
        <v>698342.17918746185</v>
      </c>
      <c r="M9" s="32">
        <f>SUM(M3:M8)</f>
        <v>1001584.6077763637</v>
      </c>
    </row>
    <row r="16" spans="1:13">
      <c r="A16" s="5"/>
      <c r="B16" s="28" t="s">
        <v>19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</row>
    <row r="17" spans="1:13">
      <c r="A17" s="5"/>
      <c r="B17" s="5" t="s">
        <v>6</v>
      </c>
      <c r="C17" s="5" t="s">
        <v>7</v>
      </c>
      <c r="D17" s="5" t="s">
        <v>8</v>
      </c>
      <c r="E17" s="5" t="s">
        <v>9</v>
      </c>
      <c r="F17" s="5" t="s">
        <v>10</v>
      </c>
      <c r="G17" s="5" t="s">
        <v>11</v>
      </c>
      <c r="H17" s="5" t="s">
        <v>12</v>
      </c>
      <c r="I17" s="5" t="s">
        <v>13</v>
      </c>
      <c r="J17" s="5" t="s">
        <v>14</v>
      </c>
      <c r="K17" s="5" t="s">
        <v>15</v>
      </c>
      <c r="L17" s="5" t="s">
        <v>16</v>
      </c>
      <c r="M17" s="5" t="s">
        <v>17</v>
      </c>
    </row>
    <row r="18" spans="1:13">
      <c r="A18" s="3" t="s">
        <v>20</v>
      </c>
      <c r="B18" s="2">
        <v>34072.570997301227</v>
      </c>
      <c r="C18" s="2">
        <v>65599.906390987831</v>
      </c>
      <c r="D18" s="2">
        <v>28362.356268788069</v>
      </c>
      <c r="E18" s="2">
        <v>33078.266729913317</v>
      </c>
      <c r="F18" s="2">
        <v>44816.127710897628</v>
      </c>
      <c r="G18" s="2">
        <v>142032.98715680998</v>
      </c>
      <c r="H18" s="2">
        <v>64547.19609286623</v>
      </c>
      <c r="I18" s="2">
        <v>40637.829750021701</v>
      </c>
      <c r="J18" s="2">
        <v>132850.81754128917</v>
      </c>
      <c r="K18" s="2">
        <v>18185.625692209396</v>
      </c>
      <c r="L18" s="2">
        <v>75100.058457456325</v>
      </c>
      <c r="M18" s="2">
        <v>82452.921317537228</v>
      </c>
    </row>
    <row r="19" spans="1:13">
      <c r="A19" s="3" t="s">
        <v>1</v>
      </c>
      <c r="B19" s="2">
        <v>105200.67331979859</v>
      </c>
      <c r="C19" s="2">
        <v>189742.70198723994</v>
      </c>
      <c r="D19" s="2">
        <v>197226.54258180276</v>
      </c>
      <c r="E19" s="2">
        <v>23527.343766022175</v>
      </c>
      <c r="F19" s="2">
        <v>46881.086396088285</v>
      </c>
      <c r="G19" s="2">
        <v>189463.67750271817</v>
      </c>
      <c r="H19" s="2">
        <v>189272.00330111993</v>
      </c>
      <c r="I19" s="2">
        <v>182300.49624014494</v>
      </c>
      <c r="J19" s="2">
        <v>129973.9700069937</v>
      </c>
      <c r="K19" s="2">
        <v>32247.639498970115</v>
      </c>
      <c r="L19" s="2">
        <v>23077.654255900932</v>
      </c>
      <c r="M19" s="2">
        <v>196794.57964529342</v>
      </c>
    </row>
    <row r="20" spans="1:13">
      <c r="A20" s="3" t="s">
        <v>2</v>
      </c>
      <c r="B20" s="2">
        <v>173603.58735408567</v>
      </c>
      <c r="C20" s="2">
        <v>92794.425104470283</v>
      </c>
      <c r="D20" s="2">
        <v>137657.60315035796</v>
      </c>
      <c r="E20" s="2">
        <v>38554.712530107397</v>
      </c>
      <c r="F20" s="2">
        <v>44998.385997754063</v>
      </c>
      <c r="G20" s="2">
        <v>104679.25831883535</v>
      </c>
      <c r="H20" s="2">
        <v>11763.144257052398</v>
      </c>
      <c r="I20" s="2">
        <v>100486.02095390862</v>
      </c>
      <c r="J20" s="2">
        <v>107238.09496369793</v>
      </c>
      <c r="K20" s="2">
        <v>169179.94844518544</v>
      </c>
      <c r="L20" s="2">
        <v>78019.201400496808</v>
      </c>
      <c r="M20" s="2">
        <v>58615.549941693833</v>
      </c>
    </row>
    <row r="21" spans="1:13">
      <c r="A21" s="3" t="s">
        <v>3</v>
      </c>
      <c r="B21" s="2">
        <v>31650.662075039236</v>
      </c>
      <c r="C21" s="2">
        <v>119137.36720557541</v>
      </c>
      <c r="D21" s="2">
        <v>96321.6249383658</v>
      </c>
      <c r="E21" s="2">
        <v>87468.73463441417</v>
      </c>
      <c r="F21" s="2">
        <v>148711.33581715048</v>
      </c>
      <c r="G21" s="2">
        <v>168278.37527445992</v>
      </c>
      <c r="H21" s="2">
        <v>40387.216028427225</v>
      </c>
      <c r="I21" s="2">
        <v>143262.33102188128</v>
      </c>
      <c r="J21" s="2">
        <v>120704.31613315419</v>
      </c>
      <c r="K21" s="2">
        <v>43098.161961745784</v>
      </c>
      <c r="L21" s="2">
        <v>101325.19346534814</v>
      </c>
      <c r="M21" s="2">
        <v>45990.406055999163</v>
      </c>
    </row>
    <row r="22" spans="1:13">
      <c r="A22" s="3" t="s">
        <v>4</v>
      </c>
      <c r="B22" s="2">
        <v>46667.984663526506</v>
      </c>
      <c r="C22" s="2">
        <v>182682.37080551445</v>
      </c>
      <c r="D22" s="2">
        <v>195009.88359092202</v>
      </c>
      <c r="E22" s="2">
        <v>88872.86796893533</v>
      </c>
      <c r="F22" s="2">
        <v>169228.76269473141</v>
      </c>
      <c r="G22" s="2">
        <v>146611.08175454181</v>
      </c>
      <c r="H22" s="2">
        <v>87060.238243282569</v>
      </c>
      <c r="I22" s="2">
        <v>185544.44802172855</v>
      </c>
      <c r="J22" s="2">
        <v>109983.34351244915</v>
      </c>
      <c r="K22" s="2">
        <v>188658.64580239484</v>
      </c>
      <c r="L22" s="2">
        <v>54521.172612866198</v>
      </c>
      <c r="M22" s="2">
        <v>188361.21884284023</v>
      </c>
    </row>
    <row r="23" spans="1:13">
      <c r="A23" s="3" t="s">
        <v>5</v>
      </c>
      <c r="B23" s="2">
        <v>54789.960064385719</v>
      </c>
      <c r="C23" s="2">
        <v>91400.067442360756</v>
      </c>
      <c r="D23" s="2">
        <v>151184.64914807261</v>
      </c>
      <c r="E23" s="2">
        <v>163354.54940380791</v>
      </c>
      <c r="F23" s="2">
        <v>134280.14347843634</v>
      </c>
      <c r="G23" s="2">
        <v>98733.578007108939</v>
      </c>
      <c r="H23" s="2">
        <v>70325.446010114232</v>
      </c>
      <c r="I23" s="2">
        <v>96837.552960285058</v>
      </c>
      <c r="J23" s="2">
        <v>17669.640024969722</v>
      </c>
      <c r="K23" s="2">
        <v>80766.671924077571</v>
      </c>
      <c r="L23" s="2">
        <v>148090.64470901471</v>
      </c>
      <c r="M23" s="2">
        <v>125705.74686892789</v>
      </c>
    </row>
    <row r="24" spans="1:13">
      <c r="A24" s="4" t="s">
        <v>18</v>
      </c>
      <c r="B24" s="32">
        <f>SUM(B18:B22)</f>
        <v>391195.4784097512</v>
      </c>
      <c r="C24" s="32">
        <f>SUM(C18:C22)</f>
        <v>649956.77149378788</v>
      </c>
      <c r="D24" s="32">
        <f>SUM(D18:D22)</f>
        <v>654578.01053023653</v>
      </c>
      <c r="E24" s="32">
        <f>SUM(E18:E22)</f>
        <v>271501.92562939238</v>
      </c>
      <c r="F24" s="32">
        <f>SUM(F18:F22)</f>
        <v>454635.69861662184</v>
      </c>
      <c r="G24" s="32">
        <f>SUM(G18:G22)</f>
        <v>751065.38000736525</v>
      </c>
      <c r="H24" s="32">
        <f>SUM(H18:H22)</f>
        <v>393029.79792274837</v>
      </c>
      <c r="I24" s="32">
        <f>SUM(I18:I22)</f>
        <v>652231.12598768505</v>
      </c>
      <c r="J24" s="32">
        <f>SUM(J18:J22)</f>
        <v>600750.54215758422</v>
      </c>
      <c r="K24" s="32">
        <f>SUM(K18:K22)</f>
        <v>451370.02140050556</v>
      </c>
      <c r="L24" s="32">
        <f>SUM(L18:L22)</f>
        <v>332043.28019206843</v>
      </c>
      <c r="M24" s="32">
        <f>SUM(M18:M22)</f>
        <v>572214.67580336379</v>
      </c>
    </row>
  </sheetData>
  <mergeCells count="2">
    <mergeCell ref="B1:M1"/>
    <mergeCell ref="B16:M16"/>
  </mergeCells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21"/>
  <sheetViews>
    <sheetView workbookViewId="0">
      <selection activeCell="C16" sqref="C16:C21"/>
    </sheetView>
  </sheetViews>
  <sheetFormatPr defaultRowHeight="12.75"/>
  <cols>
    <col min="2" max="2" width="18.7109375" customWidth="1"/>
    <col min="3" max="3" width="13.28515625" customWidth="1"/>
    <col min="4" max="4" width="9.42578125" bestFit="1" customWidth="1"/>
    <col min="5" max="5" width="10.140625" customWidth="1"/>
    <col min="7" max="7" width="18.5703125" bestFit="1" customWidth="1"/>
    <col min="8" max="8" width="14.7109375" customWidth="1"/>
    <col min="10" max="10" width="10.7109375" customWidth="1"/>
  </cols>
  <sheetData>
    <row r="1" spans="2:10">
      <c r="B1" s="29" t="s">
        <v>24</v>
      </c>
      <c r="C1" s="29"/>
      <c r="D1" s="29"/>
      <c r="E1" s="29"/>
      <c r="G1" s="29" t="s">
        <v>25</v>
      </c>
      <c r="H1" s="29"/>
      <c r="I1" s="29"/>
      <c r="J1" s="29"/>
    </row>
    <row r="2" spans="2:10" ht="38.25">
      <c r="B2" s="8" t="s">
        <v>0</v>
      </c>
      <c r="C2" s="7" t="s">
        <v>21</v>
      </c>
      <c r="D2" s="7" t="s">
        <v>22</v>
      </c>
      <c r="E2" s="8" t="s">
        <v>23</v>
      </c>
      <c r="G2" s="8" t="s">
        <v>0</v>
      </c>
      <c r="H2" s="7" t="s">
        <v>21</v>
      </c>
      <c r="I2" s="7" t="s">
        <v>22</v>
      </c>
      <c r="J2" s="8" t="s">
        <v>23</v>
      </c>
    </row>
    <row r="3" spans="2:10">
      <c r="B3" s="3" t="s">
        <v>20</v>
      </c>
      <c r="C3" s="1">
        <v>25</v>
      </c>
      <c r="D3" s="1">
        <v>16</v>
      </c>
      <c r="E3">
        <f>C3*D3</f>
        <v>400</v>
      </c>
      <c r="G3" s="3" t="s">
        <v>20</v>
      </c>
      <c r="H3" s="1">
        <v>10</v>
      </c>
      <c r="I3" s="1">
        <v>34</v>
      </c>
      <c r="J3">
        <f>H3*I3</f>
        <v>340</v>
      </c>
    </row>
    <row r="4" spans="2:10">
      <c r="B4" s="3" t="s">
        <v>1</v>
      </c>
      <c r="C4" s="1">
        <v>12</v>
      </c>
      <c r="D4" s="1">
        <v>16</v>
      </c>
      <c r="E4">
        <f t="shared" ref="E4:E8" si="0">C4*D4</f>
        <v>192</v>
      </c>
      <c r="G4" s="3" t="s">
        <v>1</v>
      </c>
      <c r="H4" s="1">
        <v>3</v>
      </c>
      <c r="I4" s="1">
        <v>34</v>
      </c>
      <c r="J4">
        <f t="shared" ref="J4:J8" si="1">H4*I4</f>
        <v>102</v>
      </c>
    </row>
    <row r="5" spans="2:10">
      <c r="B5" s="3" t="s">
        <v>2</v>
      </c>
      <c r="C5" s="1">
        <v>240</v>
      </c>
      <c r="D5" s="1">
        <v>17</v>
      </c>
      <c r="E5">
        <f t="shared" si="0"/>
        <v>4080</v>
      </c>
      <c r="G5" s="3" t="s">
        <v>2</v>
      </c>
      <c r="H5" s="1">
        <v>90</v>
      </c>
      <c r="I5" s="1">
        <v>34</v>
      </c>
      <c r="J5">
        <f t="shared" si="1"/>
        <v>3060</v>
      </c>
    </row>
    <row r="6" spans="2:10">
      <c r="B6" s="3" t="s">
        <v>3</v>
      </c>
      <c r="C6" s="1">
        <v>20</v>
      </c>
      <c r="D6" s="1">
        <v>17</v>
      </c>
      <c r="E6">
        <f t="shared" si="0"/>
        <v>340</v>
      </c>
      <c r="G6" s="3" t="s">
        <v>3</v>
      </c>
      <c r="H6" s="1">
        <v>3</v>
      </c>
      <c r="I6" s="1">
        <v>35</v>
      </c>
      <c r="J6">
        <f t="shared" si="1"/>
        <v>105</v>
      </c>
    </row>
    <row r="7" spans="2:10">
      <c r="B7" s="3" t="s">
        <v>4</v>
      </c>
      <c r="C7" s="1">
        <v>105</v>
      </c>
      <c r="D7" s="1">
        <v>16</v>
      </c>
      <c r="E7">
        <f t="shared" si="0"/>
        <v>1680</v>
      </c>
      <c r="G7" s="3" t="s">
        <v>4</v>
      </c>
      <c r="H7" s="1">
        <v>11</v>
      </c>
      <c r="I7" s="1">
        <v>35</v>
      </c>
      <c r="J7">
        <f t="shared" si="1"/>
        <v>385</v>
      </c>
    </row>
    <row r="8" spans="2:10">
      <c r="B8" s="3" t="s">
        <v>5</v>
      </c>
      <c r="C8" s="1">
        <v>32</v>
      </c>
      <c r="D8" s="1">
        <v>17</v>
      </c>
      <c r="E8">
        <f t="shared" si="0"/>
        <v>544</v>
      </c>
      <c r="G8" s="3" t="s">
        <v>5</v>
      </c>
      <c r="H8" s="1">
        <v>4</v>
      </c>
      <c r="I8" s="1">
        <v>35</v>
      </c>
      <c r="J8">
        <f t="shared" si="1"/>
        <v>140</v>
      </c>
    </row>
    <row r="14" spans="2:10" ht="38.25" customHeight="1">
      <c r="B14" s="30" t="s">
        <v>26</v>
      </c>
      <c r="C14" s="30"/>
    </row>
    <row r="15" spans="2:10">
      <c r="B15" s="9" t="s">
        <v>0</v>
      </c>
      <c r="C15" s="9" t="s">
        <v>23</v>
      </c>
    </row>
    <row r="16" spans="2:10">
      <c r="B16" s="3" t="s">
        <v>20</v>
      </c>
      <c r="C16">
        <f>SUM(E3+J3)</f>
        <v>740</v>
      </c>
    </row>
    <row r="17" spans="2:3">
      <c r="B17" s="3" t="s">
        <v>1</v>
      </c>
      <c r="C17">
        <f t="shared" ref="C17:C21" si="2">SUM(E4+J4)</f>
        <v>294</v>
      </c>
    </row>
    <row r="18" spans="2:3">
      <c r="B18" s="3" t="s">
        <v>2</v>
      </c>
      <c r="C18">
        <f t="shared" si="2"/>
        <v>7140</v>
      </c>
    </row>
    <row r="19" spans="2:3">
      <c r="B19" s="3" t="s">
        <v>3</v>
      </c>
      <c r="C19">
        <f t="shared" si="2"/>
        <v>445</v>
      </c>
    </row>
    <row r="20" spans="2:3">
      <c r="B20" s="3" t="s">
        <v>4</v>
      </c>
      <c r="C20">
        <f t="shared" si="2"/>
        <v>2065</v>
      </c>
    </row>
    <row r="21" spans="2:3">
      <c r="B21" s="3" t="s">
        <v>5</v>
      </c>
      <c r="C21">
        <f t="shared" si="2"/>
        <v>684</v>
      </c>
    </row>
  </sheetData>
  <mergeCells count="3">
    <mergeCell ref="B1:E1"/>
    <mergeCell ref="G1:J1"/>
    <mergeCell ref="B14:C14"/>
  </mergeCells>
  <phoneticPr fontId="3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K9"/>
  <sheetViews>
    <sheetView workbookViewId="0">
      <selection activeCell="O10" sqref="O10"/>
    </sheetView>
  </sheetViews>
  <sheetFormatPr defaultRowHeight="12.75"/>
  <cols>
    <col min="3" max="3" width="27.28515625" customWidth="1"/>
    <col min="4" max="4" width="14" customWidth="1"/>
    <col min="5" max="5" width="20" customWidth="1"/>
    <col min="7" max="10" width="13.42578125" customWidth="1"/>
    <col min="11" max="11" width="14.28515625" bestFit="1" customWidth="1"/>
  </cols>
  <sheetData>
    <row r="3" spans="3:11" ht="13.5" thickBot="1">
      <c r="C3" s="14" t="s">
        <v>32</v>
      </c>
      <c r="D3" s="15" t="s">
        <v>33</v>
      </c>
      <c r="E3" s="15" t="s">
        <v>34</v>
      </c>
      <c r="F3" s="15" t="s">
        <v>35</v>
      </c>
      <c r="G3" s="16" t="s">
        <v>37</v>
      </c>
      <c r="H3" s="16" t="s">
        <v>35</v>
      </c>
      <c r="I3" s="16" t="s">
        <v>156</v>
      </c>
      <c r="J3" s="16" t="s">
        <v>157</v>
      </c>
      <c r="K3" s="16" t="s">
        <v>36</v>
      </c>
    </row>
    <row r="4" spans="3:11">
      <c r="C4" s="10" t="s">
        <v>27</v>
      </c>
      <c r="D4" s="11">
        <v>23</v>
      </c>
      <c r="E4" s="11">
        <v>230</v>
      </c>
      <c r="F4" s="11"/>
      <c r="G4" s="12">
        <f>D4*E4</f>
        <v>5290</v>
      </c>
      <c r="H4" s="12">
        <f>F4*G4</f>
        <v>0</v>
      </c>
      <c r="I4" s="12">
        <f>D4*E4</f>
        <v>5290</v>
      </c>
      <c r="J4" s="12">
        <f>I4-H4</f>
        <v>5290</v>
      </c>
      <c r="K4" s="33">
        <f>J4+22%*J4</f>
        <v>6453.8</v>
      </c>
    </row>
    <row r="5" spans="3:11">
      <c r="C5" s="10" t="s">
        <v>28</v>
      </c>
      <c r="D5" s="11">
        <v>11</v>
      </c>
      <c r="E5" s="11">
        <v>200</v>
      </c>
      <c r="F5" s="13">
        <v>0.02</v>
      </c>
      <c r="G5" s="12">
        <f t="shared" ref="G5:G8" si="0">D5*E5</f>
        <v>2200</v>
      </c>
      <c r="H5" s="35">
        <f t="shared" ref="H5:H8" si="1">F5*G5</f>
        <v>44</v>
      </c>
      <c r="I5" s="12">
        <f t="shared" ref="I5:I8" si="2">D5*E5</f>
        <v>2200</v>
      </c>
      <c r="J5" s="12">
        <f t="shared" ref="J5:J8" si="3">I5-H5</f>
        <v>2156</v>
      </c>
      <c r="K5" s="33">
        <f>J5+22%*J5</f>
        <v>2630.32</v>
      </c>
    </row>
    <row r="6" spans="3:11">
      <c r="C6" s="10" t="s">
        <v>29</v>
      </c>
      <c r="D6" s="11">
        <v>2</v>
      </c>
      <c r="E6" s="11">
        <v>450</v>
      </c>
      <c r="F6" s="13">
        <v>0.08</v>
      </c>
      <c r="G6" s="12">
        <f t="shared" si="0"/>
        <v>900</v>
      </c>
      <c r="H6" s="35">
        <f t="shared" si="1"/>
        <v>72</v>
      </c>
      <c r="I6" s="12">
        <f t="shared" si="2"/>
        <v>900</v>
      </c>
      <c r="J6" s="12">
        <f t="shared" si="3"/>
        <v>828</v>
      </c>
      <c r="K6" s="33">
        <f t="shared" ref="K6:K8" si="4">J6+22%*J6</f>
        <v>1010.16</v>
      </c>
    </row>
    <row r="7" spans="3:11">
      <c r="C7" s="10" t="s">
        <v>30</v>
      </c>
      <c r="D7" s="11">
        <v>15</v>
      </c>
      <c r="E7" s="11">
        <v>99</v>
      </c>
      <c r="F7" s="11"/>
      <c r="G7" s="12">
        <f t="shared" si="0"/>
        <v>1485</v>
      </c>
      <c r="H7" s="35">
        <f t="shared" si="1"/>
        <v>0</v>
      </c>
      <c r="I7" s="12">
        <f t="shared" si="2"/>
        <v>1485</v>
      </c>
      <c r="J7" s="12">
        <f t="shared" si="3"/>
        <v>1485</v>
      </c>
      <c r="K7" s="33">
        <f t="shared" si="4"/>
        <v>1811.7</v>
      </c>
    </row>
    <row r="8" spans="3:11" ht="13.5" thickBot="1">
      <c r="C8" s="17" t="s">
        <v>31</v>
      </c>
      <c r="D8" s="18">
        <v>7</v>
      </c>
      <c r="E8" s="18">
        <v>240</v>
      </c>
      <c r="F8" s="19">
        <v>0.02</v>
      </c>
      <c r="G8" s="12">
        <f t="shared" si="0"/>
        <v>1680</v>
      </c>
      <c r="H8" s="35">
        <f t="shared" si="1"/>
        <v>33.6</v>
      </c>
      <c r="I8" s="12">
        <f t="shared" si="2"/>
        <v>1680</v>
      </c>
      <c r="J8" s="12">
        <f t="shared" si="3"/>
        <v>1646.4</v>
      </c>
      <c r="K8" s="33">
        <f t="shared" si="4"/>
        <v>2008.6080000000002</v>
      </c>
    </row>
    <row r="9" spans="3:11">
      <c r="C9" s="20" t="s">
        <v>18</v>
      </c>
      <c r="D9" s="21">
        <f>SUM(D4:D8)</f>
        <v>58</v>
      </c>
      <c r="E9" s="22"/>
      <c r="F9" s="22"/>
      <c r="G9" s="21"/>
      <c r="H9" s="23"/>
      <c r="I9" s="23"/>
      <c r="J9" s="23"/>
      <c r="K9" s="23"/>
    </row>
  </sheetData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2:R71"/>
  <sheetViews>
    <sheetView tabSelected="1" topLeftCell="B1" workbookViewId="0">
      <selection activeCell="Q14" sqref="Q14"/>
    </sheetView>
  </sheetViews>
  <sheetFormatPr defaultRowHeight="12.75"/>
  <cols>
    <col min="17" max="17" width="23.42578125" bestFit="1" customWidth="1"/>
    <col min="18" max="18" width="13.140625" bestFit="1" customWidth="1"/>
  </cols>
  <sheetData>
    <row r="12" spans="1:18">
      <c r="C12" s="31" t="s">
        <v>38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8">
      <c r="A13" s="3" t="s">
        <v>39</v>
      </c>
      <c r="B13" s="3" t="s">
        <v>40</v>
      </c>
      <c r="C13" s="24" t="s">
        <v>6</v>
      </c>
      <c r="D13" s="24" t="s">
        <v>7</v>
      </c>
      <c r="E13" s="24" t="s">
        <v>8</v>
      </c>
      <c r="F13" s="24" t="s">
        <v>9</v>
      </c>
      <c r="G13" s="24" t="s">
        <v>10</v>
      </c>
      <c r="H13" s="24" t="s">
        <v>11</v>
      </c>
      <c r="I13" s="24" t="s">
        <v>12</v>
      </c>
      <c r="J13" s="24" t="s">
        <v>13</v>
      </c>
      <c r="K13" s="24" t="s">
        <v>14</v>
      </c>
      <c r="L13" s="24" t="s">
        <v>15</v>
      </c>
      <c r="M13" s="24" t="s">
        <v>16</v>
      </c>
      <c r="N13" s="24" t="s">
        <v>17</v>
      </c>
      <c r="O13" s="24" t="s">
        <v>41</v>
      </c>
      <c r="P13" s="24" t="s">
        <v>42</v>
      </c>
      <c r="Q13" s="27" t="s">
        <v>154</v>
      </c>
      <c r="R13" s="27" t="s">
        <v>155</v>
      </c>
    </row>
    <row r="14" spans="1:18">
      <c r="A14" t="s">
        <v>43</v>
      </c>
      <c r="B14" t="s">
        <v>44</v>
      </c>
      <c r="C14">
        <v>2000</v>
      </c>
      <c r="D14">
        <v>2121</v>
      </c>
      <c r="E14">
        <v>2307</v>
      </c>
      <c r="F14">
        <v>2361</v>
      </c>
      <c r="G14">
        <v>2490</v>
      </c>
      <c r="H14">
        <v>2613</v>
      </c>
      <c r="I14">
        <v>2730</v>
      </c>
      <c r="J14">
        <v>2857</v>
      </c>
      <c r="K14">
        <v>3047</v>
      </c>
      <c r="L14">
        <v>3233</v>
      </c>
      <c r="M14">
        <v>3383</v>
      </c>
      <c r="N14">
        <v>3438</v>
      </c>
      <c r="O14" s="34">
        <f>SUM(C14:N14)</f>
        <v>32580</v>
      </c>
      <c r="Q14">
        <f>O14*'Kursy i wskaźniki'!C6</f>
        <v>6841.8</v>
      </c>
    </row>
    <row r="15" spans="1:18">
      <c r="A15" t="s">
        <v>45</v>
      </c>
      <c r="B15" t="s">
        <v>46</v>
      </c>
      <c r="C15">
        <v>2400</v>
      </c>
      <c r="D15">
        <v>2589</v>
      </c>
      <c r="E15">
        <v>2686</v>
      </c>
      <c r="F15">
        <v>2878</v>
      </c>
      <c r="G15">
        <v>2997</v>
      </c>
      <c r="H15">
        <v>3083</v>
      </c>
      <c r="I15">
        <v>3268</v>
      </c>
      <c r="J15">
        <v>3403</v>
      </c>
      <c r="K15">
        <v>3580</v>
      </c>
      <c r="L15">
        <v>3681</v>
      </c>
      <c r="M15">
        <v>3749</v>
      </c>
      <c r="N15">
        <v>3908</v>
      </c>
      <c r="O15" s="34">
        <f t="shared" ref="O15:O71" si="0">SUM(C15:N15)</f>
        <v>38222</v>
      </c>
    </row>
    <row r="16" spans="1:18">
      <c r="A16" t="s">
        <v>47</v>
      </c>
      <c r="B16" t="s">
        <v>48</v>
      </c>
      <c r="C16">
        <v>2500</v>
      </c>
      <c r="D16">
        <v>2643</v>
      </c>
      <c r="E16">
        <v>2813</v>
      </c>
      <c r="F16">
        <v>2988</v>
      </c>
      <c r="G16">
        <v>3114</v>
      </c>
      <c r="H16">
        <v>3273</v>
      </c>
      <c r="I16">
        <v>3357</v>
      </c>
      <c r="J16">
        <v>3470</v>
      </c>
      <c r="K16">
        <v>3577</v>
      </c>
      <c r="L16">
        <v>3747</v>
      </c>
      <c r="M16">
        <v>3922</v>
      </c>
      <c r="N16">
        <v>4118</v>
      </c>
      <c r="O16" s="34">
        <f t="shared" si="0"/>
        <v>39522</v>
      </c>
    </row>
    <row r="17" spans="1:15">
      <c r="A17" t="s">
        <v>49</v>
      </c>
      <c r="B17" t="s">
        <v>50</v>
      </c>
      <c r="C17">
        <v>3000</v>
      </c>
      <c r="D17">
        <v>3144</v>
      </c>
      <c r="E17">
        <v>3328</v>
      </c>
      <c r="F17">
        <v>3414</v>
      </c>
      <c r="G17">
        <v>3609</v>
      </c>
      <c r="H17">
        <v>3695</v>
      </c>
      <c r="I17">
        <v>3773</v>
      </c>
      <c r="J17">
        <v>3947</v>
      </c>
      <c r="K17">
        <v>4133</v>
      </c>
      <c r="L17">
        <v>4272</v>
      </c>
      <c r="M17">
        <v>4432</v>
      </c>
      <c r="N17">
        <v>4629</v>
      </c>
      <c r="O17" s="34">
        <f t="shared" si="0"/>
        <v>45376</v>
      </c>
    </row>
    <row r="18" spans="1:15">
      <c r="A18" t="s">
        <v>51</v>
      </c>
      <c r="B18" t="s">
        <v>52</v>
      </c>
      <c r="C18">
        <v>4600</v>
      </c>
      <c r="D18">
        <v>4787</v>
      </c>
      <c r="E18">
        <v>4972</v>
      </c>
      <c r="F18">
        <v>5033</v>
      </c>
      <c r="G18">
        <v>5133</v>
      </c>
      <c r="H18">
        <v>5218</v>
      </c>
      <c r="I18">
        <v>5275</v>
      </c>
      <c r="J18">
        <v>5381</v>
      </c>
      <c r="K18">
        <v>5439</v>
      </c>
      <c r="L18">
        <v>5510</v>
      </c>
      <c r="M18">
        <v>5566</v>
      </c>
      <c r="N18">
        <v>5627</v>
      </c>
      <c r="O18" s="34">
        <f t="shared" si="0"/>
        <v>62541</v>
      </c>
    </row>
    <row r="19" spans="1:15">
      <c r="A19" t="s">
        <v>53</v>
      </c>
      <c r="B19" t="s">
        <v>54</v>
      </c>
      <c r="C19">
        <v>6000</v>
      </c>
      <c r="D19">
        <v>6099</v>
      </c>
      <c r="E19">
        <v>6189</v>
      </c>
      <c r="F19">
        <v>6291</v>
      </c>
      <c r="G19">
        <v>6405</v>
      </c>
      <c r="H19">
        <v>6497</v>
      </c>
      <c r="I19">
        <v>6695</v>
      </c>
      <c r="J19">
        <v>6865</v>
      </c>
      <c r="K19">
        <v>7054</v>
      </c>
      <c r="L19">
        <v>7179</v>
      </c>
      <c r="M19">
        <v>7330</v>
      </c>
      <c r="N19">
        <v>7490</v>
      </c>
      <c r="O19" s="34">
        <f t="shared" si="0"/>
        <v>80094</v>
      </c>
    </row>
    <row r="20" spans="1:15">
      <c r="A20" t="s">
        <v>55</v>
      </c>
      <c r="B20" t="s">
        <v>56</v>
      </c>
      <c r="C20">
        <v>4500</v>
      </c>
      <c r="D20">
        <v>4619</v>
      </c>
      <c r="E20">
        <v>4807</v>
      </c>
      <c r="F20">
        <v>4876</v>
      </c>
      <c r="G20">
        <v>5068</v>
      </c>
      <c r="H20">
        <v>5170</v>
      </c>
      <c r="I20">
        <v>5279</v>
      </c>
      <c r="J20">
        <v>5374</v>
      </c>
      <c r="K20">
        <v>5559</v>
      </c>
      <c r="L20">
        <v>5721</v>
      </c>
      <c r="M20">
        <v>5897</v>
      </c>
      <c r="N20">
        <v>6054</v>
      </c>
      <c r="O20" s="34">
        <f t="shared" si="0"/>
        <v>62924</v>
      </c>
    </row>
    <row r="21" spans="1:15">
      <c r="A21" t="s">
        <v>57</v>
      </c>
      <c r="B21" t="s">
        <v>58</v>
      </c>
      <c r="C21">
        <v>5700</v>
      </c>
      <c r="D21">
        <v>5856</v>
      </c>
      <c r="E21">
        <v>5953</v>
      </c>
      <c r="F21">
        <v>6058</v>
      </c>
      <c r="G21">
        <v>6194</v>
      </c>
      <c r="H21">
        <v>6282</v>
      </c>
      <c r="I21">
        <v>6435</v>
      </c>
      <c r="J21">
        <v>6505</v>
      </c>
      <c r="K21">
        <v>6703</v>
      </c>
      <c r="L21">
        <v>6807</v>
      </c>
      <c r="M21">
        <v>6898</v>
      </c>
      <c r="N21">
        <v>7084</v>
      </c>
      <c r="O21" s="34">
        <f t="shared" si="0"/>
        <v>76475</v>
      </c>
    </row>
    <row r="22" spans="1:15">
      <c r="A22" t="s">
        <v>59</v>
      </c>
      <c r="B22" t="s">
        <v>60</v>
      </c>
      <c r="C22">
        <v>2000</v>
      </c>
      <c r="D22">
        <v>2071</v>
      </c>
      <c r="E22">
        <v>2180</v>
      </c>
      <c r="F22">
        <v>2293</v>
      </c>
      <c r="G22">
        <v>2413</v>
      </c>
      <c r="H22">
        <v>2525</v>
      </c>
      <c r="I22">
        <v>2599</v>
      </c>
      <c r="J22">
        <v>2749</v>
      </c>
      <c r="K22">
        <v>2836</v>
      </c>
      <c r="L22">
        <v>2951</v>
      </c>
      <c r="M22">
        <v>3121</v>
      </c>
      <c r="N22">
        <v>3286</v>
      </c>
      <c r="O22" s="34">
        <f t="shared" si="0"/>
        <v>31024</v>
      </c>
    </row>
    <row r="23" spans="1:15">
      <c r="A23" t="s">
        <v>61</v>
      </c>
      <c r="B23" t="s">
        <v>62</v>
      </c>
      <c r="C23">
        <v>2500</v>
      </c>
      <c r="D23">
        <v>2677</v>
      </c>
      <c r="E23">
        <v>2859</v>
      </c>
      <c r="F23">
        <v>2953</v>
      </c>
      <c r="G23">
        <v>3031</v>
      </c>
      <c r="H23">
        <v>3089</v>
      </c>
      <c r="I23">
        <v>3281</v>
      </c>
      <c r="J23">
        <v>3388</v>
      </c>
      <c r="K23">
        <v>3451</v>
      </c>
      <c r="L23">
        <v>3526</v>
      </c>
      <c r="M23">
        <v>3633</v>
      </c>
      <c r="N23">
        <v>3739</v>
      </c>
      <c r="O23" s="34">
        <f t="shared" si="0"/>
        <v>38127</v>
      </c>
    </row>
    <row r="24" spans="1:15">
      <c r="A24" t="s">
        <v>63</v>
      </c>
      <c r="B24" t="s">
        <v>64</v>
      </c>
      <c r="C24">
        <v>2800</v>
      </c>
      <c r="D24">
        <v>2954</v>
      </c>
      <c r="E24">
        <v>3104</v>
      </c>
      <c r="F24">
        <v>3198</v>
      </c>
      <c r="G24">
        <v>3380</v>
      </c>
      <c r="H24">
        <v>3575</v>
      </c>
      <c r="I24">
        <v>3721</v>
      </c>
      <c r="J24">
        <v>3856</v>
      </c>
      <c r="K24">
        <v>3986</v>
      </c>
      <c r="L24">
        <v>4143</v>
      </c>
      <c r="M24">
        <v>4227</v>
      </c>
      <c r="N24">
        <v>4305</v>
      </c>
      <c r="O24" s="34">
        <f t="shared" si="0"/>
        <v>43249</v>
      </c>
    </row>
    <row r="25" spans="1:15">
      <c r="A25" t="s">
        <v>65</v>
      </c>
      <c r="B25" t="s">
        <v>66</v>
      </c>
      <c r="C25">
        <v>8500</v>
      </c>
      <c r="D25">
        <v>8633</v>
      </c>
      <c r="E25">
        <v>8739</v>
      </c>
      <c r="F25">
        <v>8912</v>
      </c>
      <c r="G25">
        <v>9069</v>
      </c>
      <c r="H25">
        <v>9124</v>
      </c>
      <c r="I25">
        <v>9272</v>
      </c>
      <c r="J25">
        <v>9372</v>
      </c>
      <c r="K25">
        <v>9467</v>
      </c>
      <c r="L25">
        <v>9590</v>
      </c>
      <c r="M25">
        <v>9761</v>
      </c>
      <c r="N25">
        <v>9877</v>
      </c>
      <c r="O25" s="34">
        <f t="shared" si="0"/>
        <v>110316</v>
      </c>
    </row>
    <row r="26" spans="1:15">
      <c r="A26" t="s">
        <v>67</v>
      </c>
      <c r="B26" t="s">
        <v>68</v>
      </c>
      <c r="C26">
        <v>3200</v>
      </c>
      <c r="D26">
        <v>3292</v>
      </c>
      <c r="E26">
        <v>3414</v>
      </c>
      <c r="F26">
        <v>3470</v>
      </c>
      <c r="G26">
        <v>3533</v>
      </c>
      <c r="H26">
        <v>3659</v>
      </c>
      <c r="I26">
        <v>3726</v>
      </c>
      <c r="J26">
        <v>3826</v>
      </c>
      <c r="K26">
        <v>3885</v>
      </c>
      <c r="L26">
        <v>3998</v>
      </c>
      <c r="M26">
        <v>4165</v>
      </c>
      <c r="N26">
        <v>4275</v>
      </c>
      <c r="O26" s="34">
        <f t="shared" si="0"/>
        <v>44443</v>
      </c>
    </row>
    <row r="27" spans="1:15">
      <c r="A27" t="s">
        <v>69</v>
      </c>
      <c r="B27" t="s">
        <v>52</v>
      </c>
      <c r="C27">
        <v>2400</v>
      </c>
      <c r="D27">
        <v>2553</v>
      </c>
      <c r="E27">
        <v>2609</v>
      </c>
      <c r="F27">
        <v>2764</v>
      </c>
      <c r="G27">
        <v>2864</v>
      </c>
      <c r="H27">
        <v>2980</v>
      </c>
      <c r="I27">
        <v>3063</v>
      </c>
      <c r="J27">
        <v>3161</v>
      </c>
      <c r="K27">
        <v>3220</v>
      </c>
      <c r="L27">
        <v>3405</v>
      </c>
      <c r="M27">
        <v>3516</v>
      </c>
      <c r="N27">
        <v>3708</v>
      </c>
      <c r="O27" s="34">
        <f t="shared" si="0"/>
        <v>36243</v>
      </c>
    </row>
    <row r="28" spans="1:15">
      <c r="A28" t="s">
        <v>70</v>
      </c>
      <c r="B28" t="s">
        <v>71</v>
      </c>
      <c r="C28">
        <v>2550</v>
      </c>
      <c r="D28">
        <v>2628</v>
      </c>
      <c r="E28">
        <v>2683</v>
      </c>
      <c r="F28">
        <v>2862</v>
      </c>
      <c r="G28">
        <v>3018</v>
      </c>
      <c r="H28">
        <v>3102</v>
      </c>
      <c r="I28">
        <v>3295</v>
      </c>
      <c r="J28">
        <v>3415</v>
      </c>
      <c r="K28">
        <v>3535</v>
      </c>
      <c r="L28">
        <v>3699</v>
      </c>
      <c r="M28">
        <v>3847</v>
      </c>
      <c r="N28">
        <v>3982</v>
      </c>
      <c r="O28" s="34">
        <f t="shared" si="0"/>
        <v>38616</v>
      </c>
    </row>
    <row r="29" spans="1:15">
      <c r="A29" t="s">
        <v>72</v>
      </c>
      <c r="B29" t="s">
        <v>73</v>
      </c>
      <c r="C29">
        <v>3600</v>
      </c>
      <c r="D29">
        <v>3744</v>
      </c>
      <c r="E29">
        <v>3853</v>
      </c>
      <c r="F29">
        <v>3924</v>
      </c>
      <c r="G29">
        <v>4071</v>
      </c>
      <c r="H29">
        <v>4266</v>
      </c>
      <c r="I29">
        <v>4376</v>
      </c>
      <c r="J29">
        <v>4560</v>
      </c>
      <c r="K29">
        <v>4633</v>
      </c>
      <c r="L29">
        <v>4802</v>
      </c>
      <c r="M29">
        <v>4954</v>
      </c>
      <c r="N29">
        <v>5113</v>
      </c>
      <c r="O29" s="34">
        <f t="shared" si="0"/>
        <v>51896</v>
      </c>
    </row>
    <row r="30" spans="1:15">
      <c r="A30" t="s">
        <v>74</v>
      </c>
      <c r="B30" t="s">
        <v>75</v>
      </c>
      <c r="C30">
        <v>3700</v>
      </c>
      <c r="D30">
        <v>3762</v>
      </c>
      <c r="E30">
        <v>3877</v>
      </c>
      <c r="F30">
        <v>3970</v>
      </c>
      <c r="G30">
        <v>4037</v>
      </c>
      <c r="H30">
        <v>4149</v>
      </c>
      <c r="I30">
        <v>4220</v>
      </c>
      <c r="J30">
        <v>4420</v>
      </c>
      <c r="K30">
        <v>4525</v>
      </c>
      <c r="L30">
        <v>4714</v>
      </c>
      <c r="M30">
        <v>4786</v>
      </c>
      <c r="N30">
        <v>4935</v>
      </c>
      <c r="O30" s="34">
        <f t="shared" si="0"/>
        <v>51095</v>
      </c>
    </row>
    <row r="31" spans="1:15">
      <c r="A31" t="s">
        <v>76</v>
      </c>
      <c r="B31" t="s">
        <v>77</v>
      </c>
      <c r="C31">
        <v>1750</v>
      </c>
      <c r="D31">
        <v>1801</v>
      </c>
      <c r="E31">
        <v>1990</v>
      </c>
      <c r="F31">
        <v>2124</v>
      </c>
      <c r="G31">
        <v>2307</v>
      </c>
      <c r="H31">
        <v>2421</v>
      </c>
      <c r="I31">
        <v>2562</v>
      </c>
      <c r="J31">
        <v>2740</v>
      </c>
      <c r="K31">
        <v>2893</v>
      </c>
      <c r="L31">
        <v>2997</v>
      </c>
      <c r="M31">
        <v>3174</v>
      </c>
      <c r="N31">
        <v>3369</v>
      </c>
      <c r="O31" s="34">
        <f t="shared" si="0"/>
        <v>30128</v>
      </c>
    </row>
    <row r="32" spans="1:15">
      <c r="A32" t="s">
        <v>45</v>
      </c>
      <c r="B32" t="s">
        <v>78</v>
      </c>
      <c r="C32">
        <v>3600</v>
      </c>
      <c r="D32">
        <v>3732</v>
      </c>
      <c r="E32">
        <v>3821</v>
      </c>
      <c r="F32">
        <v>4000</v>
      </c>
      <c r="G32">
        <v>4124</v>
      </c>
      <c r="H32">
        <v>4270</v>
      </c>
      <c r="I32">
        <v>4384</v>
      </c>
      <c r="J32">
        <v>4448</v>
      </c>
      <c r="K32">
        <v>4625</v>
      </c>
      <c r="L32">
        <v>4819</v>
      </c>
      <c r="M32">
        <v>4930</v>
      </c>
      <c r="N32">
        <v>5029</v>
      </c>
      <c r="O32" s="34">
        <f t="shared" si="0"/>
        <v>51782</v>
      </c>
    </row>
    <row r="33" spans="1:15">
      <c r="A33" t="s">
        <v>79</v>
      </c>
      <c r="B33" t="s">
        <v>80</v>
      </c>
      <c r="C33">
        <v>3200</v>
      </c>
      <c r="D33">
        <v>3296</v>
      </c>
      <c r="E33">
        <v>3471</v>
      </c>
      <c r="F33">
        <v>3607</v>
      </c>
      <c r="G33">
        <v>3678</v>
      </c>
      <c r="H33">
        <v>3781</v>
      </c>
      <c r="I33">
        <v>3974</v>
      </c>
      <c r="J33">
        <v>4145</v>
      </c>
      <c r="K33">
        <v>4287</v>
      </c>
      <c r="L33">
        <v>4464</v>
      </c>
      <c r="M33">
        <v>4644</v>
      </c>
      <c r="N33">
        <v>4774</v>
      </c>
      <c r="O33" s="34">
        <f t="shared" si="0"/>
        <v>47321</v>
      </c>
    </row>
    <row r="34" spans="1:15">
      <c r="A34" t="s">
        <v>81</v>
      </c>
      <c r="B34" t="s">
        <v>82</v>
      </c>
      <c r="C34">
        <v>1500</v>
      </c>
      <c r="D34">
        <v>1661</v>
      </c>
      <c r="E34">
        <v>1824</v>
      </c>
      <c r="F34">
        <v>1886</v>
      </c>
      <c r="G34">
        <v>2045</v>
      </c>
      <c r="H34">
        <v>2165</v>
      </c>
      <c r="I34">
        <v>2336</v>
      </c>
      <c r="J34">
        <v>2391</v>
      </c>
      <c r="K34">
        <v>2533</v>
      </c>
      <c r="L34">
        <v>2638</v>
      </c>
      <c r="M34">
        <v>2718</v>
      </c>
      <c r="N34">
        <v>2851</v>
      </c>
      <c r="O34" s="34">
        <f t="shared" si="0"/>
        <v>26548</v>
      </c>
    </row>
    <row r="35" spans="1:15">
      <c r="A35" t="s">
        <v>83</v>
      </c>
      <c r="B35" t="s">
        <v>84</v>
      </c>
      <c r="C35">
        <v>1750</v>
      </c>
      <c r="D35">
        <v>1927</v>
      </c>
      <c r="E35">
        <v>1989</v>
      </c>
      <c r="F35">
        <v>2138</v>
      </c>
      <c r="G35">
        <v>2302</v>
      </c>
      <c r="H35">
        <v>2427</v>
      </c>
      <c r="I35">
        <v>2491</v>
      </c>
      <c r="J35">
        <v>2616</v>
      </c>
      <c r="K35">
        <v>2687</v>
      </c>
      <c r="L35">
        <v>2746</v>
      </c>
      <c r="M35">
        <v>2816</v>
      </c>
      <c r="N35">
        <v>2957</v>
      </c>
      <c r="O35" s="34">
        <f t="shared" si="0"/>
        <v>28846</v>
      </c>
    </row>
    <row r="36" spans="1:15">
      <c r="A36" t="s">
        <v>85</v>
      </c>
      <c r="B36" t="s">
        <v>86</v>
      </c>
      <c r="C36">
        <v>3000</v>
      </c>
      <c r="D36">
        <v>3159</v>
      </c>
      <c r="E36">
        <v>3268</v>
      </c>
      <c r="F36">
        <v>3418</v>
      </c>
      <c r="G36">
        <v>3576</v>
      </c>
      <c r="H36">
        <v>3672</v>
      </c>
      <c r="I36">
        <v>3731</v>
      </c>
      <c r="J36">
        <v>3813</v>
      </c>
      <c r="K36">
        <v>3866</v>
      </c>
      <c r="L36">
        <v>3991</v>
      </c>
      <c r="M36">
        <v>4191</v>
      </c>
      <c r="N36">
        <v>4305</v>
      </c>
      <c r="O36" s="34">
        <f t="shared" si="0"/>
        <v>43990</v>
      </c>
    </row>
    <row r="37" spans="1:15">
      <c r="A37" t="s">
        <v>87</v>
      </c>
      <c r="B37" t="s">
        <v>88</v>
      </c>
      <c r="C37">
        <v>4000</v>
      </c>
      <c r="D37">
        <v>4157</v>
      </c>
      <c r="E37">
        <v>4304</v>
      </c>
      <c r="F37">
        <v>4377</v>
      </c>
      <c r="G37">
        <v>4552</v>
      </c>
      <c r="H37">
        <v>4662</v>
      </c>
      <c r="I37">
        <v>4828</v>
      </c>
      <c r="J37">
        <v>4967</v>
      </c>
      <c r="K37">
        <v>5156</v>
      </c>
      <c r="L37">
        <v>5327</v>
      </c>
      <c r="M37">
        <v>5416</v>
      </c>
      <c r="N37">
        <v>5584</v>
      </c>
      <c r="O37" s="34">
        <f t="shared" si="0"/>
        <v>57330</v>
      </c>
    </row>
    <row r="38" spans="1:15">
      <c r="A38" t="s">
        <v>89</v>
      </c>
      <c r="B38" t="s">
        <v>90</v>
      </c>
      <c r="C38">
        <v>2500</v>
      </c>
      <c r="D38">
        <v>2678</v>
      </c>
      <c r="E38">
        <v>2828</v>
      </c>
      <c r="F38">
        <v>2925</v>
      </c>
      <c r="G38">
        <v>3044</v>
      </c>
      <c r="H38">
        <v>3232</v>
      </c>
      <c r="I38">
        <v>3370</v>
      </c>
      <c r="J38">
        <v>3459</v>
      </c>
      <c r="K38">
        <v>3628</v>
      </c>
      <c r="L38">
        <v>3746</v>
      </c>
      <c r="M38">
        <v>3934</v>
      </c>
      <c r="N38">
        <v>4017</v>
      </c>
      <c r="O38" s="34">
        <f t="shared" si="0"/>
        <v>39361</v>
      </c>
    </row>
    <row r="39" spans="1:15">
      <c r="A39" t="s">
        <v>91</v>
      </c>
      <c r="B39" t="s">
        <v>92</v>
      </c>
      <c r="C39">
        <v>4300</v>
      </c>
      <c r="D39">
        <v>4469</v>
      </c>
      <c r="E39">
        <v>4652</v>
      </c>
      <c r="F39">
        <v>4748</v>
      </c>
      <c r="G39">
        <v>4900</v>
      </c>
      <c r="H39">
        <v>4973</v>
      </c>
      <c r="I39">
        <v>5038</v>
      </c>
      <c r="J39">
        <v>5109</v>
      </c>
      <c r="K39">
        <v>5244</v>
      </c>
      <c r="L39">
        <v>5349</v>
      </c>
      <c r="M39">
        <v>5546</v>
      </c>
      <c r="N39">
        <v>5641</v>
      </c>
      <c r="O39" s="34">
        <f t="shared" si="0"/>
        <v>59969</v>
      </c>
    </row>
    <row r="40" spans="1:15">
      <c r="A40" t="s">
        <v>93</v>
      </c>
      <c r="B40" t="s">
        <v>94</v>
      </c>
      <c r="C40">
        <v>5000</v>
      </c>
      <c r="D40">
        <v>5169</v>
      </c>
      <c r="E40">
        <v>5230</v>
      </c>
      <c r="F40">
        <v>5399</v>
      </c>
      <c r="G40">
        <v>5563</v>
      </c>
      <c r="H40">
        <v>5756</v>
      </c>
      <c r="I40">
        <v>5935</v>
      </c>
      <c r="J40">
        <v>6128</v>
      </c>
      <c r="K40">
        <v>6225</v>
      </c>
      <c r="L40">
        <v>6325</v>
      </c>
      <c r="M40">
        <v>6499</v>
      </c>
      <c r="N40">
        <v>6593</v>
      </c>
      <c r="O40" s="34">
        <f t="shared" si="0"/>
        <v>69822</v>
      </c>
    </row>
    <row r="41" spans="1:15">
      <c r="A41" t="s">
        <v>95</v>
      </c>
      <c r="B41" t="s">
        <v>96</v>
      </c>
      <c r="C41">
        <v>1800</v>
      </c>
      <c r="D41">
        <v>1856</v>
      </c>
      <c r="E41">
        <v>2014</v>
      </c>
      <c r="F41">
        <v>2146</v>
      </c>
      <c r="G41">
        <v>2207</v>
      </c>
      <c r="H41">
        <v>2278</v>
      </c>
      <c r="I41">
        <v>2410</v>
      </c>
      <c r="J41">
        <v>2500</v>
      </c>
      <c r="K41">
        <v>2585</v>
      </c>
      <c r="L41">
        <v>2744</v>
      </c>
      <c r="M41">
        <v>2826</v>
      </c>
      <c r="N41">
        <v>3003</v>
      </c>
      <c r="O41" s="34">
        <f t="shared" si="0"/>
        <v>28369</v>
      </c>
    </row>
    <row r="42" spans="1:15">
      <c r="A42" t="s">
        <v>97</v>
      </c>
      <c r="B42" t="s">
        <v>98</v>
      </c>
      <c r="C42">
        <v>3400</v>
      </c>
      <c r="D42">
        <v>3468</v>
      </c>
      <c r="E42">
        <v>3644</v>
      </c>
      <c r="F42">
        <v>3698</v>
      </c>
      <c r="G42">
        <v>3880</v>
      </c>
      <c r="H42">
        <v>3942</v>
      </c>
      <c r="I42">
        <v>3998</v>
      </c>
      <c r="J42">
        <v>4154</v>
      </c>
      <c r="K42">
        <v>4270</v>
      </c>
      <c r="L42">
        <v>4448</v>
      </c>
      <c r="M42">
        <v>4536</v>
      </c>
      <c r="N42">
        <v>4591</v>
      </c>
      <c r="O42" s="34">
        <f t="shared" si="0"/>
        <v>48029</v>
      </c>
    </row>
    <row r="43" spans="1:15">
      <c r="A43" t="s">
        <v>99</v>
      </c>
      <c r="B43" t="s">
        <v>100</v>
      </c>
      <c r="C43">
        <v>1600</v>
      </c>
      <c r="D43">
        <v>1745</v>
      </c>
      <c r="E43">
        <v>1873</v>
      </c>
      <c r="F43">
        <v>2053</v>
      </c>
      <c r="G43">
        <v>2154</v>
      </c>
      <c r="H43">
        <v>2223</v>
      </c>
      <c r="I43">
        <v>2399</v>
      </c>
      <c r="J43">
        <v>2543</v>
      </c>
      <c r="K43">
        <v>2658</v>
      </c>
      <c r="L43">
        <v>2801</v>
      </c>
      <c r="M43">
        <v>2874</v>
      </c>
      <c r="N43">
        <v>3054</v>
      </c>
      <c r="O43" s="34">
        <f t="shared" si="0"/>
        <v>27977</v>
      </c>
    </row>
    <row r="44" spans="1:15">
      <c r="A44" t="s">
        <v>101</v>
      </c>
      <c r="B44" t="s">
        <v>102</v>
      </c>
      <c r="C44">
        <v>1500</v>
      </c>
      <c r="D44">
        <v>1559</v>
      </c>
      <c r="E44">
        <v>1747</v>
      </c>
      <c r="F44">
        <v>1882</v>
      </c>
      <c r="G44">
        <v>1961</v>
      </c>
      <c r="H44">
        <v>2109</v>
      </c>
      <c r="I44">
        <v>2162</v>
      </c>
      <c r="J44">
        <v>2225</v>
      </c>
      <c r="K44">
        <v>2287</v>
      </c>
      <c r="L44">
        <v>2416</v>
      </c>
      <c r="M44">
        <v>2504</v>
      </c>
      <c r="N44">
        <v>2654</v>
      </c>
      <c r="O44" s="34">
        <f t="shared" si="0"/>
        <v>25006</v>
      </c>
    </row>
    <row r="45" spans="1:15">
      <c r="A45" t="s">
        <v>103</v>
      </c>
      <c r="B45" t="s">
        <v>104</v>
      </c>
      <c r="C45">
        <v>2100</v>
      </c>
      <c r="D45">
        <v>2207</v>
      </c>
      <c r="E45">
        <v>2301</v>
      </c>
      <c r="F45">
        <v>2425</v>
      </c>
      <c r="G45">
        <v>2557</v>
      </c>
      <c r="H45">
        <v>2696</v>
      </c>
      <c r="I45">
        <v>2748</v>
      </c>
      <c r="J45">
        <v>2926</v>
      </c>
      <c r="K45">
        <v>2983</v>
      </c>
      <c r="L45">
        <v>3035</v>
      </c>
      <c r="M45">
        <v>3215</v>
      </c>
      <c r="N45">
        <v>3336</v>
      </c>
      <c r="O45" s="34">
        <f t="shared" si="0"/>
        <v>32529</v>
      </c>
    </row>
    <row r="46" spans="1:15">
      <c r="A46" t="s">
        <v>105</v>
      </c>
      <c r="B46" t="s">
        <v>106</v>
      </c>
      <c r="C46">
        <v>2900</v>
      </c>
      <c r="D46">
        <v>3025</v>
      </c>
      <c r="E46">
        <v>3113</v>
      </c>
      <c r="F46">
        <v>3303</v>
      </c>
      <c r="G46">
        <v>3432</v>
      </c>
      <c r="H46">
        <v>3629</v>
      </c>
      <c r="I46">
        <v>3741</v>
      </c>
      <c r="J46">
        <v>3839</v>
      </c>
      <c r="K46">
        <v>4029</v>
      </c>
      <c r="L46">
        <v>4097</v>
      </c>
      <c r="M46">
        <v>4223</v>
      </c>
      <c r="N46">
        <v>4405</v>
      </c>
      <c r="O46" s="34">
        <f t="shared" si="0"/>
        <v>43736</v>
      </c>
    </row>
    <row r="47" spans="1:15">
      <c r="A47" t="s">
        <v>55</v>
      </c>
      <c r="B47" t="s">
        <v>107</v>
      </c>
      <c r="C47">
        <v>1900</v>
      </c>
      <c r="D47">
        <v>1988</v>
      </c>
      <c r="E47">
        <v>2070</v>
      </c>
      <c r="F47">
        <v>2230</v>
      </c>
      <c r="G47">
        <v>2354</v>
      </c>
      <c r="H47">
        <v>2514</v>
      </c>
      <c r="I47">
        <v>2576</v>
      </c>
      <c r="J47">
        <v>2696</v>
      </c>
      <c r="K47">
        <v>2859</v>
      </c>
      <c r="L47">
        <v>2957</v>
      </c>
      <c r="M47">
        <v>3125</v>
      </c>
      <c r="N47">
        <v>3322</v>
      </c>
      <c r="O47" s="34">
        <f t="shared" si="0"/>
        <v>30591</v>
      </c>
    </row>
    <row r="48" spans="1:15">
      <c r="A48" t="s">
        <v>59</v>
      </c>
      <c r="B48" t="s">
        <v>108</v>
      </c>
      <c r="C48">
        <v>1800</v>
      </c>
      <c r="D48">
        <v>1960</v>
      </c>
      <c r="E48">
        <v>2051</v>
      </c>
      <c r="F48">
        <v>2225</v>
      </c>
      <c r="G48">
        <v>2298</v>
      </c>
      <c r="H48">
        <v>2440</v>
      </c>
      <c r="I48">
        <v>2525</v>
      </c>
      <c r="J48">
        <v>2664</v>
      </c>
      <c r="K48">
        <v>2842</v>
      </c>
      <c r="L48">
        <v>2987</v>
      </c>
      <c r="M48">
        <v>3104</v>
      </c>
      <c r="N48">
        <v>3170</v>
      </c>
      <c r="O48" s="34">
        <f t="shared" si="0"/>
        <v>30066</v>
      </c>
    </row>
    <row r="49" spans="1:15">
      <c r="A49" t="s">
        <v>109</v>
      </c>
      <c r="B49" t="s">
        <v>110</v>
      </c>
      <c r="C49">
        <v>2100</v>
      </c>
      <c r="D49">
        <v>2224</v>
      </c>
      <c r="E49">
        <v>2281</v>
      </c>
      <c r="F49">
        <v>2419</v>
      </c>
      <c r="G49">
        <v>2555</v>
      </c>
      <c r="H49">
        <v>2731</v>
      </c>
      <c r="I49">
        <v>2800</v>
      </c>
      <c r="J49">
        <v>2873</v>
      </c>
      <c r="K49">
        <v>3047</v>
      </c>
      <c r="L49">
        <v>3233</v>
      </c>
      <c r="M49">
        <v>3416</v>
      </c>
      <c r="N49">
        <v>3608</v>
      </c>
      <c r="O49" s="34">
        <f t="shared" si="0"/>
        <v>33287</v>
      </c>
    </row>
    <row r="50" spans="1:15">
      <c r="A50" t="s">
        <v>111</v>
      </c>
      <c r="B50" t="s">
        <v>112</v>
      </c>
      <c r="C50">
        <v>2800</v>
      </c>
      <c r="D50">
        <v>2949</v>
      </c>
      <c r="E50">
        <v>3133</v>
      </c>
      <c r="F50">
        <v>3224</v>
      </c>
      <c r="G50">
        <v>3337</v>
      </c>
      <c r="H50">
        <v>3458</v>
      </c>
      <c r="I50">
        <v>3512</v>
      </c>
      <c r="J50">
        <v>3693</v>
      </c>
      <c r="K50">
        <v>3882</v>
      </c>
      <c r="L50">
        <v>3951</v>
      </c>
      <c r="M50">
        <v>4024</v>
      </c>
      <c r="N50">
        <v>4133</v>
      </c>
      <c r="O50" s="34">
        <f t="shared" si="0"/>
        <v>42096</v>
      </c>
    </row>
    <row r="51" spans="1:15">
      <c r="A51" t="s">
        <v>113</v>
      </c>
      <c r="B51" t="s">
        <v>114</v>
      </c>
      <c r="C51">
        <v>3200</v>
      </c>
      <c r="D51">
        <v>3384</v>
      </c>
      <c r="E51">
        <v>3553</v>
      </c>
      <c r="F51">
        <v>3733</v>
      </c>
      <c r="G51">
        <v>3912</v>
      </c>
      <c r="H51">
        <v>4101</v>
      </c>
      <c r="I51">
        <v>4231</v>
      </c>
      <c r="J51">
        <v>4362</v>
      </c>
      <c r="K51">
        <v>4442</v>
      </c>
      <c r="L51">
        <v>4572</v>
      </c>
      <c r="M51">
        <v>4650</v>
      </c>
      <c r="N51">
        <v>4789</v>
      </c>
      <c r="O51" s="34">
        <f t="shared" si="0"/>
        <v>48929</v>
      </c>
    </row>
    <row r="52" spans="1:15">
      <c r="A52" t="s">
        <v>115</v>
      </c>
      <c r="B52" t="s">
        <v>116</v>
      </c>
      <c r="C52">
        <v>3200</v>
      </c>
      <c r="D52">
        <v>3344</v>
      </c>
      <c r="E52">
        <v>3524</v>
      </c>
      <c r="F52">
        <v>3715</v>
      </c>
      <c r="G52">
        <v>3851</v>
      </c>
      <c r="H52">
        <v>3925</v>
      </c>
      <c r="I52">
        <v>4093</v>
      </c>
      <c r="J52">
        <v>4149</v>
      </c>
      <c r="K52">
        <v>4275</v>
      </c>
      <c r="L52">
        <v>4349</v>
      </c>
      <c r="M52">
        <v>4519</v>
      </c>
      <c r="N52">
        <v>4592</v>
      </c>
      <c r="O52" s="34">
        <f t="shared" si="0"/>
        <v>47536</v>
      </c>
    </row>
    <row r="53" spans="1:15">
      <c r="A53" t="s">
        <v>117</v>
      </c>
      <c r="B53" t="s">
        <v>118</v>
      </c>
      <c r="C53">
        <v>2600</v>
      </c>
      <c r="D53">
        <v>2660</v>
      </c>
      <c r="E53">
        <v>2771</v>
      </c>
      <c r="F53">
        <v>2969</v>
      </c>
      <c r="G53">
        <v>3064</v>
      </c>
      <c r="H53">
        <v>3187</v>
      </c>
      <c r="I53">
        <v>3238</v>
      </c>
      <c r="J53">
        <v>3402</v>
      </c>
      <c r="K53">
        <v>3539</v>
      </c>
      <c r="L53">
        <v>3631</v>
      </c>
      <c r="M53">
        <v>3828</v>
      </c>
      <c r="N53">
        <v>3988</v>
      </c>
      <c r="O53" s="34">
        <f t="shared" si="0"/>
        <v>38877</v>
      </c>
    </row>
    <row r="54" spans="1:15">
      <c r="A54" t="s">
        <v>119</v>
      </c>
      <c r="B54" t="s">
        <v>120</v>
      </c>
      <c r="C54">
        <v>3500</v>
      </c>
      <c r="D54">
        <v>3674</v>
      </c>
      <c r="E54">
        <v>3739</v>
      </c>
      <c r="F54">
        <v>3860</v>
      </c>
      <c r="G54">
        <v>4009</v>
      </c>
      <c r="H54">
        <v>4110</v>
      </c>
      <c r="I54">
        <v>4256</v>
      </c>
      <c r="J54">
        <v>4378</v>
      </c>
      <c r="K54">
        <v>4565</v>
      </c>
      <c r="L54">
        <v>4647</v>
      </c>
      <c r="M54">
        <v>4714</v>
      </c>
      <c r="N54">
        <v>4778</v>
      </c>
      <c r="O54" s="34">
        <f t="shared" si="0"/>
        <v>50230</v>
      </c>
    </row>
    <row r="55" spans="1:15">
      <c r="A55" t="s">
        <v>121</v>
      </c>
      <c r="B55" t="s">
        <v>122</v>
      </c>
      <c r="C55">
        <v>2900</v>
      </c>
      <c r="D55">
        <v>2968</v>
      </c>
      <c r="E55">
        <v>3089</v>
      </c>
      <c r="F55">
        <v>3223</v>
      </c>
      <c r="G55">
        <v>3404</v>
      </c>
      <c r="H55">
        <v>3543</v>
      </c>
      <c r="I55">
        <v>3678</v>
      </c>
      <c r="J55">
        <v>3737</v>
      </c>
      <c r="K55">
        <v>3883</v>
      </c>
      <c r="L55">
        <v>3944</v>
      </c>
      <c r="M55">
        <v>4040</v>
      </c>
      <c r="N55">
        <v>4097</v>
      </c>
      <c r="O55" s="34">
        <f t="shared" si="0"/>
        <v>42506</v>
      </c>
    </row>
    <row r="56" spans="1:15">
      <c r="A56" t="s">
        <v>123</v>
      </c>
      <c r="B56" t="s">
        <v>124</v>
      </c>
      <c r="C56">
        <v>3400</v>
      </c>
      <c r="D56">
        <v>3587</v>
      </c>
      <c r="E56">
        <v>3643</v>
      </c>
      <c r="F56">
        <v>3784</v>
      </c>
      <c r="G56">
        <v>3887</v>
      </c>
      <c r="H56">
        <v>3971</v>
      </c>
      <c r="I56">
        <v>4125</v>
      </c>
      <c r="J56">
        <v>4216</v>
      </c>
      <c r="K56">
        <v>4390</v>
      </c>
      <c r="L56">
        <v>4509</v>
      </c>
      <c r="M56">
        <v>4690</v>
      </c>
      <c r="N56">
        <v>4789</v>
      </c>
      <c r="O56" s="34">
        <f t="shared" si="0"/>
        <v>48991</v>
      </c>
    </row>
    <row r="57" spans="1:15">
      <c r="A57" t="s">
        <v>51</v>
      </c>
      <c r="B57" t="s">
        <v>125</v>
      </c>
      <c r="C57">
        <v>9500</v>
      </c>
      <c r="D57">
        <v>9685</v>
      </c>
      <c r="E57">
        <v>9789</v>
      </c>
      <c r="F57">
        <v>9919</v>
      </c>
      <c r="G57">
        <v>10091</v>
      </c>
      <c r="H57">
        <v>10273</v>
      </c>
      <c r="I57">
        <v>10459</v>
      </c>
      <c r="J57">
        <v>10650</v>
      </c>
      <c r="K57">
        <v>10791</v>
      </c>
      <c r="L57">
        <v>10867</v>
      </c>
      <c r="M57">
        <v>11049</v>
      </c>
      <c r="N57">
        <v>11165</v>
      </c>
      <c r="O57" s="34">
        <f t="shared" si="0"/>
        <v>124238</v>
      </c>
    </row>
    <row r="58" spans="1:15">
      <c r="A58" t="s">
        <v>126</v>
      </c>
      <c r="B58" t="s">
        <v>127</v>
      </c>
      <c r="C58">
        <v>2200</v>
      </c>
      <c r="D58">
        <v>2255</v>
      </c>
      <c r="E58">
        <v>2327</v>
      </c>
      <c r="F58">
        <v>2494</v>
      </c>
      <c r="G58">
        <v>2653</v>
      </c>
      <c r="H58">
        <v>2735</v>
      </c>
      <c r="I58">
        <v>2791</v>
      </c>
      <c r="J58">
        <v>2886</v>
      </c>
      <c r="K58">
        <v>2999</v>
      </c>
      <c r="L58">
        <v>3189</v>
      </c>
      <c r="M58">
        <v>3317</v>
      </c>
      <c r="N58">
        <v>3481</v>
      </c>
      <c r="O58" s="34">
        <f t="shared" si="0"/>
        <v>33327</v>
      </c>
    </row>
    <row r="59" spans="1:15">
      <c r="A59" t="s">
        <v>128</v>
      </c>
      <c r="B59" t="s">
        <v>129</v>
      </c>
      <c r="C59">
        <v>2900</v>
      </c>
      <c r="D59">
        <v>3015</v>
      </c>
      <c r="E59">
        <v>3158</v>
      </c>
      <c r="F59">
        <v>3340</v>
      </c>
      <c r="G59">
        <v>3417</v>
      </c>
      <c r="H59">
        <v>3512</v>
      </c>
      <c r="I59">
        <v>3574</v>
      </c>
      <c r="J59">
        <v>3677</v>
      </c>
      <c r="K59">
        <v>3877</v>
      </c>
      <c r="L59">
        <v>4044</v>
      </c>
      <c r="M59">
        <v>4215</v>
      </c>
      <c r="N59">
        <v>4363</v>
      </c>
      <c r="O59" s="34">
        <f t="shared" si="0"/>
        <v>43092</v>
      </c>
    </row>
    <row r="60" spans="1:15">
      <c r="A60" t="s">
        <v>130</v>
      </c>
      <c r="B60" t="s">
        <v>131</v>
      </c>
      <c r="C60">
        <v>4000</v>
      </c>
      <c r="D60">
        <v>4128</v>
      </c>
      <c r="E60">
        <v>4283</v>
      </c>
      <c r="F60">
        <v>4393</v>
      </c>
      <c r="G60">
        <v>4509</v>
      </c>
      <c r="H60">
        <v>4630</v>
      </c>
      <c r="I60">
        <v>4809</v>
      </c>
      <c r="J60">
        <v>4938</v>
      </c>
      <c r="K60">
        <v>5114</v>
      </c>
      <c r="L60">
        <v>5282</v>
      </c>
      <c r="M60">
        <v>5400</v>
      </c>
      <c r="N60">
        <v>5524</v>
      </c>
      <c r="O60" s="34">
        <f t="shared" si="0"/>
        <v>57010</v>
      </c>
    </row>
    <row r="61" spans="1:15">
      <c r="A61" t="s">
        <v>85</v>
      </c>
      <c r="B61" t="s">
        <v>132</v>
      </c>
      <c r="C61">
        <v>4500</v>
      </c>
      <c r="D61">
        <v>4613</v>
      </c>
      <c r="E61">
        <v>4667</v>
      </c>
      <c r="F61">
        <v>4779</v>
      </c>
      <c r="G61">
        <v>4863</v>
      </c>
      <c r="H61">
        <v>5059</v>
      </c>
      <c r="I61">
        <v>5111</v>
      </c>
      <c r="J61">
        <v>5281</v>
      </c>
      <c r="K61">
        <v>5337</v>
      </c>
      <c r="L61">
        <v>5451</v>
      </c>
      <c r="M61">
        <v>5607</v>
      </c>
      <c r="N61">
        <v>5731</v>
      </c>
      <c r="O61" s="34">
        <f t="shared" si="0"/>
        <v>60999</v>
      </c>
    </row>
    <row r="62" spans="1:15">
      <c r="A62" t="s">
        <v>133</v>
      </c>
      <c r="B62" t="s">
        <v>134</v>
      </c>
      <c r="C62">
        <v>2600</v>
      </c>
      <c r="D62">
        <v>2723</v>
      </c>
      <c r="E62">
        <v>2799</v>
      </c>
      <c r="F62">
        <v>2915</v>
      </c>
      <c r="G62">
        <v>3048</v>
      </c>
      <c r="H62">
        <v>3196</v>
      </c>
      <c r="I62">
        <v>3395</v>
      </c>
      <c r="J62">
        <v>3586</v>
      </c>
      <c r="K62">
        <v>3743</v>
      </c>
      <c r="L62">
        <v>3890</v>
      </c>
      <c r="M62">
        <v>3998</v>
      </c>
      <c r="N62">
        <v>4089</v>
      </c>
      <c r="O62" s="34">
        <f t="shared" si="0"/>
        <v>39982</v>
      </c>
    </row>
    <row r="63" spans="1:15">
      <c r="A63" t="s">
        <v>135</v>
      </c>
      <c r="B63" t="s">
        <v>136</v>
      </c>
      <c r="C63">
        <v>3700</v>
      </c>
      <c r="D63">
        <v>3769</v>
      </c>
      <c r="E63">
        <v>3935</v>
      </c>
      <c r="F63">
        <v>4090</v>
      </c>
      <c r="G63">
        <v>4155</v>
      </c>
      <c r="H63">
        <v>4312</v>
      </c>
      <c r="I63">
        <v>4398</v>
      </c>
      <c r="J63">
        <v>4500</v>
      </c>
      <c r="K63">
        <v>4571</v>
      </c>
      <c r="L63">
        <v>4673</v>
      </c>
      <c r="M63">
        <v>4872</v>
      </c>
      <c r="N63">
        <v>4960</v>
      </c>
      <c r="O63" s="34">
        <f t="shared" si="0"/>
        <v>51935</v>
      </c>
    </row>
    <row r="64" spans="1:15">
      <c r="A64" t="s">
        <v>79</v>
      </c>
      <c r="B64" t="s">
        <v>137</v>
      </c>
      <c r="C64">
        <v>5200</v>
      </c>
      <c r="D64">
        <v>5362</v>
      </c>
      <c r="E64">
        <v>5450</v>
      </c>
      <c r="F64">
        <v>5608</v>
      </c>
      <c r="G64">
        <v>5772</v>
      </c>
      <c r="H64">
        <v>5916</v>
      </c>
      <c r="I64">
        <v>6083</v>
      </c>
      <c r="J64">
        <v>6160</v>
      </c>
      <c r="K64">
        <v>6328</v>
      </c>
      <c r="L64">
        <v>6444</v>
      </c>
      <c r="M64">
        <v>6587</v>
      </c>
      <c r="N64">
        <v>6695</v>
      </c>
      <c r="O64" s="34">
        <f t="shared" si="0"/>
        <v>71605</v>
      </c>
    </row>
    <row r="65" spans="1:15">
      <c r="A65" t="s">
        <v>138</v>
      </c>
      <c r="B65" t="s">
        <v>139</v>
      </c>
      <c r="C65">
        <v>3500</v>
      </c>
      <c r="D65">
        <v>3697</v>
      </c>
      <c r="E65">
        <v>3757</v>
      </c>
      <c r="F65">
        <v>3845</v>
      </c>
      <c r="G65">
        <v>3906</v>
      </c>
      <c r="H65">
        <v>3960</v>
      </c>
      <c r="I65">
        <v>4135</v>
      </c>
      <c r="J65">
        <v>4238</v>
      </c>
      <c r="K65">
        <v>4377</v>
      </c>
      <c r="L65">
        <v>4533</v>
      </c>
      <c r="M65">
        <v>4685</v>
      </c>
      <c r="N65">
        <v>4746</v>
      </c>
      <c r="O65" s="34">
        <f t="shared" si="0"/>
        <v>49379</v>
      </c>
    </row>
    <row r="66" spans="1:15">
      <c r="A66" t="s">
        <v>140</v>
      </c>
      <c r="B66" t="s">
        <v>141</v>
      </c>
      <c r="C66">
        <v>2900</v>
      </c>
      <c r="D66">
        <v>2986</v>
      </c>
      <c r="E66">
        <v>3177</v>
      </c>
      <c r="F66">
        <v>3308</v>
      </c>
      <c r="G66">
        <v>3424</v>
      </c>
      <c r="H66">
        <v>3513</v>
      </c>
      <c r="I66">
        <v>3636</v>
      </c>
      <c r="J66">
        <v>3753</v>
      </c>
      <c r="K66">
        <v>3916</v>
      </c>
      <c r="L66">
        <v>4115</v>
      </c>
      <c r="M66">
        <v>4229</v>
      </c>
      <c r="N66">
        <v>4419</v>
      </c>
      <c r="O66" s="34">
        <f t="shared" si="0"/>
        <v>43376</v>
      </c>
    </row>
    <row r="67" spans="1:15">
      <c r="A67" t="s">
        <v>142</v>
      </c>
      <c r="B67" t="s">
        <v>143</v>
      </c>
      <c r="C67">
        <v>2900</v>
      </c>
      <c r="D67">
        <v>2954</v>
      </c>
      <c r="E67">
        <v>3143</v>
      </c>
      <c r="F67">
        <v>3319</v>
      </c>
      <c r="G67">
        <v>3399</v>
      </c>
      <c r="H67">
        <v>3504</v>
      </c>
      <c r="I67">
        <v>3679</v>
      </c>
      <c r="J67">
        <v>3857</v>
      </c>
      <c r="K67">
        <v>3978</v>
      </c>
      <c r="L67">
        <v>4138</v>
      </c>
      <c r="M67">
        <v>4260</v>
      </c>
      <c r="N67">
        <v>4427</v>
      </c>
      <c r="O67" s="34">
        <f t="shared" si="0"/>
        <v>43558</v>
      </c>
    </row>
    <row r="68" spans="1:15">
      <c r="A68" t="s">
        <v>126</v>
      </c>
      <c r="B68" t="s">
        <v>144</v>
      </c>
      <c r="C68">
        <v>1400</v>
      </c>
      <c r="D68">
        <v>1576</v>
      </c>
      <c r="E68">
        <v>1693</v>
      </c>
      <c r="F68">
        <v>1854</v>
      </c>
      <c r="G68">
        <v>2014</v>
      </c>
      <c r="H68">
        <v>2116</v>
      </c>
      <c r="I68">
        <v>2291</v>
      </c>
      <c r="J68">
        <v>2369</v>
      </c>
      <c r="K68">
        <v>2521</v>
      </c>
      <c r="L68">
        <v>2648</v>
      </c>
      <c r="M68">
        <v>2723</v>
      </c>
      <c r="N68">
        <v>2883</v>
      </c>
      <c r="O68" s="34">
        <f t="shared" si="0"/>
        <v>26088</v>
      </c>
    </row>
    <row r="69" spans="1:15">
      <c r="A69" t="s">
        <v>145</v>
      </c>
      <c r="B69" t="s">
        <v>146</v>
      </c>
      <c r="C69">
        <v>2800</v>
      </c>
      <c r="D69">
        <v>2990</v>
      </c>
      <c r="E69">
        <v>3065</v>
      </c>
      <c r="F69">
        <v>3214</v>
      </c>
      <c r="G69">
        <v>3283</v>
      </c>
      <c r="H69">
        <v>3381</v>
      </c>
      <c r="I69">
        <v>3522</v>
      </c>
      <c r="J69">
        <v>3680</v>
      </c>
      <c r="K69">
        <v>3829</v>
      </c>
      <c r="L69">
        <v>4002</v>
      </c>
      <c r="M69">
        <v>4122</v>
      </c>
      <c r="N69">
        <v>4299</v>
      </c>
      <c r="O69" s="34">
        <f t="shared" si="0"/>
        <v>42187</v>
      </c>
    </row>
    <row r="70" spans="1:15">
      <c r="A70" t="s">
        <v>142</v>
      </c>
      <c r="B70" t="s">
        <v>147</v>
      </c>
      <c r="C70">
        <v>3500</v>
      </c>
      <c r="D70">
        <v>3595</v>
      </c>
      <c r="E70">
        <v>3770</v>
      </c>
      <c r="F70">
        <v>3962</v>
      </c>
      <c r="G70">
        <v>4132</v>
      </c>
      <c r="H70">
        <v>4280</v>
      </c>
      <c r="I70">
        <v>4376</v>
      </c>
      <c r="J70">
        <v>4544</v>
      </c>
      <c r="K70">
        <v>4616</v>
      </c>
      <c r="L70">
        <v>4752</v>
      </c>
      <c r="M70">
        <v>4869</v>
      </c>
      <c r="N70">
        <v>5049</v>
      </c>
      <c r="O70" s="34">
        <f t="shared" si="0"/>
        <v>51445</v>
      </c>
    </row>
    <row r="71" spans="1:15">
      <c r="A71" t="s">
        <v>148</v>
      </c>
      <c r="B71" t="s">
        <v>149</v>
      </c>
      <c r="C71">
        <v>1900</v>
      </c>
      <c r="D71">
        <v>2041</v>
      </c>
      <c r="E71">
        <v>2146</v>
      </c>
      <c r="F71">
        <v>2292</v>
      </c>
      <c r="G71">
        <v>2456</v>
      </c>
      <c r="H71">
        <v>2520</v>
      </c>
      <c r="I71">
        <v>2612</v>
      </c>
      <c r="J71">
        <v>2702</v>
      </c>
      <c r="K71">
        <v>2887</v>
      </c>
      <c r="L71">
        <v>2948</v>
      </c>
      <c r="M71">
        <v>3118</v>
      </c>
      <c r="N71">
        <v>3228</v>
      </c>
      <c r="O71" s="34">
        <f t="shared" si="0"/>
        <v>30850</v>
      </c>
    </row>
  </sheetData>
  <mergeCells count="1">
    <mergeCell ref="C12:N12"/>
  </mergeCells>
  <phoneticPr fontId="3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C6"/>
  <sheetViews>
    <sheetView workbookViewId="0">
      <selection activeCell="B18" sqref="B18"/>
    </sheetView>
  </sheetViews>
  <sheetFormatPr defaultRowHeight="12.75"/>
  <cols>
    <col min="2" max="2" width="12.28515625" bestFit="1" customWidth="1"/>
    <col min="3" max="3" width="12.140625" customWidth="1"/>
  </cols>
  <sheetData>
    <row r="3" spans="2:3" ht="23.25">
      <c r="B3" s="25" t="s">
        <v>150</v>
      </c>
      <c r="C3" s="25">
        <v>4.0999999999999996</v>
      </c>
    </row>
    <row r="4" spans="2:3" ht="23.25">
      <c r="B4" s="25" t="s">
        <v>151</v>
      </c>
      <c r="C4" s="25">
        <v>2.99</v>
      </c>
    </row>
    <row r="5" spans="2:3" ht="23.25">
      <c r="B5" s="25" t="s">
        <v>152</v>
      </c>
      <c r="C5" s="25">
        <v>3.23</v>
      </c>
    </row>
    <row r="6" spans="2:3" ht="23.25">
      <c r="B6" s="25" t="s">
        <v>153</v>
      </c>
      <c r="C6" s="26">
        <v>0.21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Zad1</vt:lpstr>
      <vt:lpstr>Zad2</vt:lpstr>
      <vt:lpstr>Zad3</vt:lpstr>
      <vt:lpstr>Zad4</vt:lpstr>
      <vt:lpstr>Kursy i wskaźniki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piotrm</dc:creator>
  <cp:lastModifiedBy>student</cp:lastModifiedBy>
  <dcterms:created xsi:type="dcterms:W3CDTF">2010-04-22T17:31:57Z</dcterms:created>
  <dcterms:modified xsi:type="dcterms:W3CDTF">2011-07-05T10:37:24Z</dcterms:modified>
</cp:coreProperties>
</file>